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nmp\Dossiers\EEE_FAUNE\EEE_FAUNE_2020\Réunions\CSRPN\14-06-21\"/>
    </mc:Choice>
  </mc:AlternateContent>
  <bookViews>
    <workbookView xWindow="-4215" yWindow="870" windowWidth="24000" windowHeight="9735" activeTab="7"/>
  </bookViews>
  <sheets>
    <sheet name="Légende" sheetId="13" r:id="rId1"/>
    <sheet name="Majeure" sheetId="10" r:id="rId2"/>
    <sheet name="Modérée" sheetId="8" r:id="rId3"/>
    <sheet name="Emergente" sheetId="9" r:id="rId4"/>
    <sheet name="Alerte" sheetId="7" r:id="rId5"/>
    <sheet name="EE non E" sheetId="11" r:id="rId6"/>
    <sheet name="Prévention" sheetId="12" r:id="rId7"/>
    <sheet name="All Data Analyses de risques" sheetId="18" r:id="rId8"/>
  </sheets>
  <externalReferences>
    <externalReference r:id="rId9"/>
  </externalReferences>
  <definedNames>
    <definedName name="_xlnm._FilterDatabase" localSheetId="4" hidden="1">Alerte!$A$2:$CB$156</definedName>
    <definedName name="_xlnm._FilterDatabase" localSheetId="7" hidden="1">'All Data Analyses de risques'!$A$2:$AT$208</definedName>
    <definedName name="_xlnm._FilterDatabase" localSheetId="6" hidden="1">Prévention!$A$2:$V$222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08" i="18" l="1"/>
  <c r="AO208" i="18"/>
  <c r="AP208" i="18" s="1"/>
  <c r="AK208" i="18"/>
  <c r="AL208" i="18" s="1"/>
  <c r="AG208" i="18"/>
  <c r="T208" i="18"/>
  <c r="V9" i="11"/>
  <c r="AQ208" i="18" l="1"/>
  <c r="AS208" i="18" s="1"/>
  <c r="AO155" i="18"/>
  <c r="AP155" i="18" s="1"/>
  <c r="AK155" i="18"/>
  <c r="AL155" i="18" s="1"/>
  <c r="AF155" i="18"/>
  <c r="AG155" i="18" s="1"/>
  <c r="T155" i="18"/>
  <c r="AQ155" i="18" l="1"/>
  <c r="AS155" i="18" s="1"/>
  <c r="AO134" i="18"/>
  <c r="AP134" i="18" s="1"/>
  <c r="AK134" i="18"/>
  <c r="AL134" i="18" s="1"/>
  <c r="AF134" i="18"/>
  <c r="AG134" i="18" s="1"/>
  <c r="T134" i="18"/>
  <c r="AQ134" i="18" l="1"/>
  <c r="AS134" i="18" s="1"/>
  <c r="AO207" i="18" l="1"/>
  <c r="AP207" i="18" s="1"/>
  <c r="AK207" i="18"/>
  <c r="AL207" i="18" s="1"/>
  <c r="AF207" i="18"/>
  <c r="AG207" i="18" s="1"/>
  <c r="T207" i="18"/>
  <c r="AO206" i="18"/>
  <c r="AP206" i="18" s="1"/>
  <c r="AK206" i="18"/>
  <c r="AL206" i="18" s="1"/>
  <c r="AF206" i="18"/>
  <c r="AG206" i="18" s="1"/>
  <c r="T206" i="18"/>
  <c r="AO205" i="18"/>
  <c r="AP205" i="18" s="1"/>
  <c r="AK205" i="18"/>
  <c r="AL205" i="18" s="1"/>
  <c r="AF205" i="18"/>
  <c r="AG205" i="18" s="1"/>
  <c r="T205" i="18"/>
  <c r="AO204" i="18"/>
  <c r="AP204" i="18" s="1"/>
  <c r="AK204" i="18"/>
  <c r="AL204" i="18" s="1"/>
  <c r="AF204" i="18"/>
  <c r="AG204" i="18" s="1"/>
  <c r="T204" i="18"/>
  <c r="AO203" i="18"/>
  <c r="AP203" i="18" s="1"/>
  <c r="AK203" i="18"/>
  <c r="AL203" i="18" s="1"/>
  <c r="AF203" i="18"/>
  <c r="AG203" i="18" s="1"/>
  <c r="T203" i="18"/>
  <c r="AO202" i="18"/>
  <c r="AP202" i="18" s="1"/>
  <c r="AK202" i="18"/>
  <c r="AL202" i="18" s="1"/>
  <c r="AF202" i="18"/>
  <c r="AG202" i="18" s="1"/>
  <c r="T202" i="18"/>
  <c r="AO201" i="18"/>
  <c r="AP201" i="18" s="1"/>
  <c r="AK201" i="18"/>
  <c r="AL201" i="18" s="1"/>
  <c r="AF201" i="18"/>
  <c r="AG201" i="18" s="1"/>
  <c r="T201" i="18"/>
  <c r="AO200" i="18"/>
  <c r="AP200" i="18" s="1"/>
  <c r="AK200" i="18"/>
  <c r="AL200" i="18" s="1"/>
  <c r="AF200" i="18"/>
  <c r="AG200" i="18" s="1"/>
  <c r="T200" i="18"/>
  <c r="AO199" i="18"/>
  <c r="AP199" i="18" s="1"/>
  <c r="AK199" i="18"/>
  <c r="AL199" i="18" s="1"/>
  <c r="AF199" i="18"/>
  <c r="AG199" i="18" s="1"/>
  <c r="T199" i="18"/>
  <c r="AO198" i="18"/>
  <c r="AP198" i="18" s="1"/>
  <c r="AK198" i="18"/>
  <c r="AL198" i="18" s="1"/>
  <c r="AF198" i="18"/>
  <c r="AG198" i="18" s="1"/>
  <c r="T198" i="18"/>
  <c r="AO197" i="18"/>
  <c r="AP197" i="18" s="1"/>
  <c r="AK197" i="18"/>
  <c r="AL197" i="18" s="1"/>
  <c r="AF197" i="18"/>
  <c r="AG197" i="18" s="1"/>
  <c r="T197" i="18"/>
  <c r="AO196" i="18"/>
  <c r="AP196" i="18" s="1"/>
  <c r="AK196" i="18"/>
  <c r="AL196" i="18" s="1"/>
  <c r="AF196" i="18"/>
  <c r="AG196" i="18" s="1"/>
  <c r="T196" i="18"/>
  <c r="AO195" i="18"/>
  <c r="AP195" i="18" s="1"/>
  <c r="AK195" i="18"/>
  <c r="AL195" i="18" s="1"/>
  <c r="AF195" i="18"/>
  <c r="AG195" i="18" s="1"/>
  <c r="T195" i="18"/>
  <c r="AO194" i="18"/>
  <c r="AP194" i="18" s="1"/>
  <c r="AK194" i="18"/>
  <c r="AL194" i="18" s="1"/>
  <c r="AF194" i="18"/>
  <c r="AG194" i="18" s="1"/>
  <c r="T194" i="18"/>
  <c r="AO193" i="18"/>
  <c r="AP193" i="18" s="1"/>
  <c r="AK193" i="18"/>
  <c r="AL193" i="18" s="1"/>
  <c r="AF193" i="18"/>
  <c r="AG193" i="18" s="1"/>
  <c r="T193" i="18"/>
  <c r="AO192" i="18"/>
  <c r="AP192" i="18" s="1"/>
  <c r="AK192" i="18"/>
  <c r="AL192" i="18" s="1"/>
  <c r="AF192" i="18"/>
  <c r="AG192" i="18" s="1"/>
  <c r="T192" i="18"/>
  <c r="AO191" i="18"/>
  <c r="AP191" i="18" s="1"/>
  <c r="AK191" i="18"/>
  <c r="AL191" i="18" s="1"/>
  <c r="AF191" i="18"/>
  <c r="AG191" i="18" s="1"/>
  <c r="T191" i="18"/>
  <c r="AO190" i="18"/>
  <c r="AP190" i="18" s="1"/>
  <c r="AK190" i="18"/>
  <c r="AL190" i="18" s="1"/>
  <c r="AF190" i="18"/>
  <c r="AG190" i="18" s="1"/>
  <c r="T190" i="18"/>
  <c r="AO189" i="18"/>
  <c r="AP189" i="18" s="1"/>
  <c r="AK189" i="18"/>
  <c r="AL189" i="18" s="1"/>
  <c r="AF189" i="18"/>
  <c r="AG189" i="18" s="1"/>
  <c r="T189" i="18"/>
  <c r="AO188" i="18"/>
  <c r="AP188" i="18" s="1"/>
  <c r="AK188" i="18"/>
  <c r="AL188" i="18" s="1"/>
  <c r="AF188" i="18"/>
  <c r="AG188" i="18" s="1"/>
  <c r="T188" i="18"/>
  <c r="AO187" i="18"/>
  <c r="AP187" i="18" s="1"/>
  <c r="AK187" i="18"/>
  <c r="AL187" i="18" s="1"/>
  <c r="AF187" i="18"/>
  <c r="AG187" i="18" s="1"/>
  <c r="T187" i="18"/>
  <c r="AO186" i="18"/>
  <c r="AP186" i="18" s="1"/>
  <c r="AK186" i="18"/>
  <c r="AL186" i="18" s="1"/>
  <c r="AF186" i="18"/>
  <c r="AG186" i="18" s="1"/>
  <c r="T186" i="18"/>
  <c r="AO185" i="18"/>
  <c r="AP185" i="18" s="1"/>
  <c r="AK185" i="18"/>
  <c r="AL185" i="18" s="1"/>
  <c r="AF185" i="18"/>
  <c r="AG185" i="18" s="1"/>
  <c r="T185" i="18"/>
  <c r="AO184" i="18"/>
  <c r="AP184" i="18" s="1"/>
  <c r="AK184" i="18"/>
  <c r="AL184" i="18" s="1"/>
  <c r="AF184" i="18"/>
  <c r="AG184" i="18" s="1"/>
  <c r="T184" i="18"/>
  <c r="AO183" i="18"/>
  <c r="AP183" i="18" s="1"/>
  <c r="AK183" i="18"/>
  <c r="AL183" i="18" s="1"/>
  <c r="AF183" i="18"/>
  <c r="AG183" i="18" s="1"/>
  <c r="T183" i="18"/>
  <c r="AO182" i="18"/>
  <c r="AP182" i="18" s="1"/>
  <c r="AK182" i="18"/>
  <c r="AL182" i="18" s="1"/>
  <c r="AF182" i="18"/>
  <c r="AG182" i="18" s="1"/>
  <c r="T182" i="18"/>
  <c r="AO181" i="18"/>
  <c r="AP181" i="18" s="1"/>
  <c r="AK181" i="18"/>
  <c r="AL181" i="18" s="1"/>
  <c r="AF181" i="18"/>
  <c r="AG181" i="18" s="1"/>
  <c r="T181" i="18"/>
  <c r="AO180" i="18"/>
  <c r="AP180" i="18" s="1"/>
  <c r="AK180" i="18"/>
  <c r="AL180" i="18" s="1"/>
  <c r="AF180" i="18"/>
  <c r="AG180" i="18" s="1"/>
  <c r="T180" i="18"/>
  <c r="AO179" i="18"/>
  <c r="AP179" i="18" s="1"/>
  <c r="AK179" i="18"/>
  <c r="AL179" i="18" s="1"/>
  <c r="AF179" i="18"/>
  <c r="AG179" i="18" s="1"/>
  <c r="T179" i="18"/>
  <c r="AO178" i="18"/>
  <c r="AP178" i="18" s="1"/>
  <c r="AK178" i="18"/>
  <c r="AL178" i="18" s="1"/>
  <c r="AF178" i="18"/>
  <c r="AG178" i="18" s="1"/>
  <c r="T178" i="18"/>
  <c r="AO177" i="18"/>
  <c r="AP177" i="18" s="1"/>
  <c r="AK177" i="18"/>
  <c r="AL177" i="18" s="1"/>
  <c r="AF177" i="18"/>
  <c r="AG177" i="18" s="1"/>
  <c r="T177" i="18"/>
  <c r="AO176" i="18"/>
  <c r="AP176" i="18" s="1"/>
  <c r="AK176" i="18"/>
  <c r="AL176" i="18" s="1"/>
  <c r="AF176" i="18"/>
  <c r="AG176" i="18" s="1"/>
  <c r="T176" i="18"/>
  <c r="AO175" i="18"/>
  <c r="AP175" i="18" s="1"/>
  <c r="AK175" i="18"/>
  <c r="AL175" i="18" s="1"/>
  <c r="AF175" i="18"/>
  <c r="AG175" i="18" s="1"/>
  <c r="T175" i="18"/>
  <c r="AO174" i="18"/>
  <c r="AP174" i="18" s="1"/>
  <c r="AK174" i="18"/>
  <c r="AL174" i="18" s="1"/>
  <c r="AF174" i="18"/>
  <c r="AG174" i="18" s="1"/>
  <c r="T174" i="18"/>
  <c r="AO173" i="18"/>
  <c r="AP173" i="18" s="1"/>
  <c r="AK173" i="18"/>
  <c r="AL173" i="18" s="1"/>
  <c r="AF173" i="18"/>
  <c r="AG173" i="18" s="1"/>
  <c r="AO172" i="18"/>
  <c r="AP172" i="18" s="1"/>
  <c r="AK172" i="18"/>
  <c r="AL172" i="18" s="1"/>
  <c r="AF172" i="18"/>
  <c r="AG172" i="18" s="1"/>
  <c r="T172" i="18"/>
  <c r="AO171" i="18"/>
  <c r="AP171" i="18" s="1"/>
  <c r="AK171" i="18"/>
  <c r="AL171" i="18" s="1"/>
  <c r="AF171" i="18"/>
  <c r="AG171" i="18" s="1"/>
  <c r="T171" i="18"/>
  <c r="AO170" i="18"/>
  <c r="AP170" i="18" s="1"/>
  <c r="AK170" i="18"/>
  <c r="AL170" i="18" s="1"/>
  <c r="AF170" i="18"/>
  <c r="AG170" i="18" s="1"/>
  <c r="T170" i="18"/>
  <c r="AO169" i="18"/>
  <c r="AP169" i="18" s="1"/>
  <c r="AK169" i="18"/>
  <c r="AL169" i="18" s="1"/>
  <c r="AF169" i="18"/>
  <c r="AG169" i="18" s="1"/>
  <c r="T169" i="18"/>
  <c r="AO168" i="18"/>
  <c r="AP168" i="18" s="1"/>
  <c r="AK168" i="18"/>
  <c r="AL168" i="18" s="1"/>
  <c r="AF168" i="18"/>
  <c r="AG168" i="18" s="1"/>
  <c r="T168" i="18"/>
  <c r="AO167" i="18"/>
  <c r="AP167" i="18" s="1"/>
  <c r="AK167" i="18"/>
  <c r="AL167" i="18" s="1"/>
  <c r="AF167" i="18"/>
  <c r="AG167" i="18" s="1"/>
  <c r="T167" i="18"/>
  <c r="AO166" i="18"/>
  <c r="AP166" i="18" s="1"/>
  <c r="AK166" i="18"/>
  <c r="AL166" i="18" s="1"/>
  <c r="AF166" i="18"/>
  <c r="AG166" i="18" s="1"/>
  <c r="T166" i="18"/>
  <c r="AO165" i="18"/>
  <c r="AP165" i="18" s="1"/>
  <c r="AK165" i="18"/>
  <c r="AL165" i="18" s="1"/>
  <c r="AF165" i="18"/>
  <c r="AG165" i="18" s="1"/>
  <c r="T165" i="18"/>
  <c r="AO164" i="18"/>
  <c r="AP164" i="18" s="1"/>
  <c r="AK164" i="18"/>
  <c r="AL164" i="18" s="1"/>
  <c r="AF164" i="18"/>
  <c r="AG164" i="18" s="1"/>
  <c r="T164" i="18"/>
  <c r="AO163" i="18"/>
  <c r="AP163" i="18" s="1"/>
  <c r="AK163" i="18"/>
  <c r="AL163" i="18" s="1"/>
  <c r="AF163" i="18"/>
  <c r="AG163" i="18" s="1"/>
  <c r="T163" i="18"/>
  <c r="AO162" i="18"/>
  <c r="AP162" i="18" s="1"/>
  <c r="AK162" i="18"/>
  <c r="AL162" i="18" s="1"/>
  <c r="AF162" i="18"/>
  <c r="AG162" i="18" s="1"/>
  <c r="T162" i="18"/>
  <c r="AO161" i="18"/>
  <c r="AP161" i="18" s="1"/>
  <c r="AK161" i="18"/>
  <c r="AL161" i="18" s="1"/>
  <c r="AF161" i="18"/>
  <c r="AG161" i="18" s="1"/>
  <c r="T161" i="18"/>
  <c r="AO160" i="18"/>
  <c r="AP160" i="18" s="1"/>
  <c r="AK160" i="18"/>
  <c r="AL160" i="18" s="1"/>
  <c r="AF160" i="18"/>
  <c r="AG160" i="18" s="1"/>
  <c r="T160" i="18"/>
  <c r="AO159" i="18"/>
  <c r="AP159" i="18" s="1"/>
  <c r="AK159" i="18"/>
  <c r="AL159" i="18" s="1"/>
  <c r="AF159" i="18"/>
  <c r="AG159" i="18" s="1"/>
  <c r="T159" i="18"/>
  <c r="AO158" i="18"/>
  <c r="AP158" i="18" s="1"/>
  <c r="AK158" i="18"/>
  <c r="AL158" i="18" s="1"/>
  <c r="AF158" i="18"/>
  <c r="AG158" i="18" s="1"/>
  <c r="T158" i="18"/>
  <c r="AO157" i="18"/>
  <c r="AP157" i="18" s="1"/>
  <c r="AK157" i="18"/>
  <c r="AL157" i="18" s="1"/>
  <c r="AF157" i="18"/>
  <c r="AG157" i="18" s="1"/>
  <c r="T157" i="18"/>
  <c r="AO156" i="18"/>
  <c r="AP156" i="18" s="1"/>
  <c r="AK156" i="18"/>
  <c r="AL156" i="18" s="1"/>
  <c r="AF156" i="18"/>
  <c r="AG156" i="18" s="1"/>
  <c r="T156" i="18"/>
  <c r="AO154" i="18"/>
  <c r="AP154" i="18" s="1"/>
  <c r="AK154" i="18"/>
  <c r="AL154" i="18" s="1"/>
  <c r="AF154" i="18"/>
  <c r="AG154" i="18" s="1"/>
  <c r="T154" i="18"/>
  <c r="AO153" i="18"/>
  <c r="AP153" i="18" s="1"/>
  <c r="AK153" i="18"/>
  <c r="AL153" i="18" s="1"/>
  <c r="AF153" i="18"/>
  <c r="AG153" i="18" s="1"/>
  <c r="AO152" i="18"/>
  <c r="AP152" i="18" s="1"/>
  <c r="AK152" i="18"/>
  <c r="AL152" i="18" s="1"/>
  <c r="AF152" i="18"/>
  <c r="AG152" i="18" s="1"/>
  <c r="T152" i="18"/>
  <c r="AO151" i="18"/>
  <c r="AP151" i="18" s="1"/>
  <c r="AK151" i="18"/>
  <c r="AL151" i="18" s="1"/>
  <c r="AF151" i="18"/>
  <c r="AG151" i="18" s="1"/>
  <c r="T151" i="18"/>
  <c r="AO150" i="18"/>
  <c r="AP150" i="18" s="1"/>
  <c r="AK150" i="18"/>
  <c r="AL150" i="18" s="1"/>
  <c r="AF150" i="18"/>
  <c r="AG150" i="18" s="1"/>
  <c r="T150" i="18"/>
  <c r="AO149" i="18"/>
  <c r="AP149" i="18" s="1"/>
  <c r="AK149" i="18"/>
  <c r="AL149" i="18" s="1"/>
  <c r="AF149" i="18"/>
  <c r="AG149" i="18" s="1"/>
  <c r="T149" i="18"/>
  <c r="AO148" i="18"/>
  <c r="AP148" i="18" s="1"/>
  <c r="AK148" i="18"/>
  <c r="AL148" i="18" s="1"/>
  <c r="AF148" i="18"/>
  <c r="AG148" i="18" s="1"/>
  <c r="T148" i="18"/>
  <c r="AO147" i="18"/>
  <c r="AP147" i="18" s="1"/>
  <c r="AK147" i="18"/>
  <c r="AL147" i="18" s="1"/>
  <c r="AF147" i="18"/>
  <c r="AG147" i="18" s="1"/>
  <c r="T147" i="18"/>
  <c r="AO146" i="18"/>
  <c r="AP146" i="18" s="1"/>
  <c r="AK146" i="18"/>
  <c r="AL146" i="18" s="1"/>
  <c r="AF146" i="18"/>
  <c r="AG146" i="18" s="1"/>
  <c r="T146" i="18"/>
  <c r="AO145" i="18"/>
  <c r="AP145" i="18" s="1"/>
  <c r="AK145" i="18"/>
  <c r="AL145" i="18" s="1"/>
  <c r="AF145" i="18"/>
  <c r="AG145" i="18" s="1"/>
  <c r="T145" i="18"/>
  <c r="AO144" i="18"/>
  <c r="AP144" i="18" s="1"/>
  <c r="AK144" i="18"/>
  <c r="AL144" i="18" s="1"/>
  <c r="AF144" i="18"/>
  <c r="AG144" i="18" s="1"/>
  <c r="T144" i="18"/>
  <c r="AO143" i="18"/>
  <c r="AP143" i="18" s="1"/>
  <c r="AK143" i="18"/>
  <c r="AL143" i="18" s="1"/>
  <c r="AF143" i="18"/>
  <c r="AG143" i="18" s="1"/>
  <c r="T143" i="18"/>
  <c r="AO142" i="18"/>
  <c r="AP142" i="18" s="1"/>
  <c r="AK142" i="18"/>
  <c r="AL142" i="18" s="1"/>
  <c r="AF142" i="18"/>
  <c r="AG142" i="18" s="1"/>
  <c r="T142" i="18"/>
  <c r="AO141" i="18"/>
  <c r="AP141" i="18" s="1"/>
  <c r="AK141" i="18"/>
  <c r="AL141" i="18" s="1"/>
  <c r="AF141" i="18"/>
  <c r="AG141" i="18" s="1"/>
  <c r="T141" i="18"/>
  <c r="AO140" i="18"/>
  <c r="AP140" i="18" s="1"/>
  <c r="AK140" i="18"/>
  <c r="AL140" i="18" s="1"/>
  <c r="AF140" i="18"/>
  <c r="AG140" i="18" s="1"/>
  <c r="T140" i="18"/>
  <c r="AO139" i="18"/>
  <c r="AP139" i="18" s="1"/>
  <c r="AK139" i="18"/>
  <c r="AL139" i="18" s="1"/>
  <c r="AF139" i="18"/>
  <c r="AG139" i="18" s="1"/>
  <c r="T139" i="18"/>
  <c r="AO138" i="18"/>
  <c r="AP138" i="18" s="1"/>
  <c r="AK138" i="18"/>
  <c r="AL138" i="18" s="1"/>
  <c r="AF138" i="18"/>
  <c r="AG138" i="18" s="1"/>
  <c r="T138" i="18"/>
  <c r="AO137" i="18"/>
  <c r="AP137" i="18" s="1"/>
  <c r="AK137" i="18"/>
  <c r="AL137" i="18" s="1"/>
  <c r="AF137" i="18"/>
  <c r="AG137" i="18" s="1"/>
  <c r="T137" i="18"/>
  <c r="AO136" i="18"/>
  <c r="AP136" i="18" s="1"/>
  <c r="AK136" i="18"/>
  <c r="AL136" i="18" s="1"/>
  <c r="AF136" i="18"/>
  <c r="AG136" i="18" s="1"/>
  <c r="T136" i="18"/>
  <c r="AO135" i="18"/>
  <c r="AP135" i="18" s="1"/>
  <c r="AK135" i="18"/>
  <c r="AL135" i="18" s="1"/>
  <c r="AF135" i="18"/>
  <c r="AG135" i="18" s="1"/>
  <c r="T135" i="18"/>
  <c r="AS135" i="18" s="1"/>
  <c r="AO133" i="18"/>
  <c r="AP133" i="18" s="1"/>
  <c r="AK133" i="18"/>
  <c r="AL133" i="18" s="1"/>
  <c r="AF133" i="18"/>
  <c r="AG133" i="18" s="1"/>
  <c r="T133" i="18"/>
  <c r="AO132" i="18"/>
  <c r="AP132" i="18" s="1"/>
  <c r="AK132" i="18"/>
  <c r="AL132" i="18" s="1"/>
  <c r="AF132" i="18"/>
  <c r="AG132" i="18" s="1"/>
  <c r="T132" i="18"/>
  <c r="AO131" i="18"/>
  <c r="AP131" i="18" s="1"/>
  <c r="AK131" i="18"/>
  <c r="AL131" i="18" s="1"/>
  <c r="AF131" i="18"/>
  <c r="AG131" i="18" s="1"/>
  <c r="T131" i="18"/>
  <c r="AO130" i="18"/>
  <c r="AP130" i="18" s="1"/>
  <c r="AK130" i="18"/>
  <c r="AL130" i="18" s="1"/>
  <c r="AF130" i="18"/>
  <c r="AG130" i="18" s="1"/>
  <c r="T130" i="18"/>
  <c r="AO129" i="18"/>
  <c r="AP129" i="18" s="1"/>
  <c r="AK129" i="18"/>
  <c r="AL129" i="18" s="1"/>
  <c r="AF129" i="18"/>
  <c r="AG129" i="18" s="1"/>
  <c r="T129" i="18"/>
  <c r="AO128" i="18"/>
  <c r="AP128" i="18" s="1"/>
  <c r="AK128" i="18"/>
  <c r="AL128" i="18" s="1"/>
  <c r="AF128" i="18"/>
  <c r="AG128" i="18" s="1"/>
  <c r="T128" i="18"/>
  <c r="AO127" i="18"/>
  <c r="AP127" i="18" s="1"/>
  <c r="AK127" i="18"/>
  <c r="AL127" i="18" s="1"/>
  <c r="AF127" i="18"/>
  <c r="AG127" i="18" s="1"/>
  <c r="T127" i="18"/>
  <c r="AO126" i="18"/>
  <c r="AP126" i="18" s="1"/>
  <c r="AK126" i="18"/>
  <c r="AL126" i="18" s="1"/>
  <c r="AF126" i="18"/>
  <c r="AG126" i="18" s="1"/>
  <c r="T126" i="18"/>
  <c r="AO125" i="18"/>
  <c r="AP125" i="18" s="1"/>
  <c r="AK125" i="18"/>
  <c r="AL125" i="18" s="1"/>
  <c r="AF125" i="18"/>
  <c r="AG125" i="18" s="1"/>
  <c r="AO124" i="18"/>
  <c r="AP124" i="18" s="1"/>
  <c r="AK124" i="18"/>
  <c r="AL124" i="18" s="1"/>
  <c r="AF124" i="18"/>
  <c r="AG124" i="18" s="1"/>
  <c r="T124" i="18"/>
  <c r="AO123" i="18"/>
  <c r="AP123" i="18" s="1"/>
  <c r="AK123" i="18"/>
  <c r="AL123" i="18" s="1"/>
  <c r="AF123" i="18"/>
  <c r="AG123" i="18" s="1"/>
  <c r="T123" i="18"/>
  <c r="AO122" i="18"/>
  <c r="AP122" i="18" s="1"/>
  <c r="AK122" i="18"/>
  <c r="AL122" i="18" s="1"/>
  <c r="AF122" i="18"/>
  <c r="AG122" i="18" s="1"/>
  <c r="T122" i="18"/>
  <c r="AO121" i="18"/>
  <c r="AP121" i="18" s="1"/>
  <c r="AK121" i="18"/>
  <c r="AL121" i="18" s="1"/>
  <c r="AF121" i="18"/>
  <c r="AG121" i="18" s="1"/>
  <c r="T121" i="18"/>
  <c r="AO120" i="18"/>
  <c r="AP120" i="18" s="1"/>
  <c r="AK120" i="18"/>
  <c r="AL120" i="18" s="1"/>
  <c r="AF120" i="18"/>
  <c r="AG120" i="18" s="1"/>
  <c r="T120" i="18"/>
  <c r="AO119" i="18"/>
  <c r="AP119" i="18" s="1"/>
  <c r="AK119" i="18"/>
  <c r="AL119" i="18" s="1"/>
  <c r="AF119" i="18"/>
  <c r="AG119" i="18" s="1"/>
  <c r="T119" i="18"/>
  <c r="AO118" i="18"/>
  <c r="AP118" i="18" s="1"/>
  <c r="AK118" i="18"/>
  <c r="AL118" i="18" s="1"/>
  <c r="AF118" i="18"/>
  <c r="AG118" i="18" s="1"/>
  <c r="T118" i="18"/>
  <c r="AO117" i="18"/>
  <c r="AP117" i="18" s="1"/>
  <c r="AK117" i="18"/>
  <c r="AL117" i="18" s="1"/>
  <c r="AF117" i="18"/>
  <c r="AG117" i="18" s="1"/>
  <c r="T117" i="18"/>
  <c r="AO116" i="18"/>
  <c r="AP116" i="18" s="1"/>
  <c r="AK116" i="18"/>
  <c r="AL116" i="18" s="1"/>
  <c r="AF116" i="18"/>
  <c r="AG116" i="18" s="1"/>
  <c r="T116" i="18"/>
  <c r="AO115" i="18"/>
  <c r="AP115" i="18" s="1"/>
  <c r="AK115" i="18"/>
  <c r="AL115" i="18" s="1"/>
  <c r="AF115" i="18"/>
  <c r="AG115" i="18" s="1"/>
  <c r="T115" i="18"/>
  <c r="AO114" i="18"/>
  <c r="AP114" i="18" s="1"/>
  <c r="AK114" i="18"/>
  <c r="AL114" i="18" s="1"/>
  <c r="AF114" i="18"/>
  <c r="AG114" i="18" s="1"/>
  <c r="T114" i="18"/>
  <c r="AO113" i="18"/>
  <c r="AP113" i="18" s="1"/>
  <c r="AK113" i="18"/>
  <c r="AL113" i="18" s="1"/>
  <c r="AF113" i="18"/>
  <c r="AG113" i="18" s="1"/>
  <c r="T113" i="18"/>
  <c r="AO112" i="18"/>
  <c r="AP112" i="18" s="1"/>
  <c r="AK112" i="18"/>
  <c r="AL112" i="18" s="1"/>
  <c r="AF112" i="18"/>
  <c r="AG112" i="18" s="1"/>
  <c r="T112" i="18"/>
  <c r="AO111" i="18"/>
  <c r="AP111" i="18" s="1"/>
  <c r="AK111" i="18"/>
  <c r="AL111" i="18" s="1"/>
  <c r="AF111" i="18"/>
  <c r="AG111" i="18" s="1"/>
  <c r="T111" i="18"/>
  <c r="AO110" i="18"/>
  <c r="AP110" i="18" s="1"/>
  <c r="AK110" i="18"/>
  <c r="AL110" i="18" s="1"/>
  <c r="AF110" i="18"/>
  <c r="AG110" i="18" s="1"/>
  <c r="T110" i="18"/>
  <c r="AO109" i="18"/>
  <c r="AP109" i="18" s="1"/>
  <c r="AK109" i="18"/>
  <c r="AL109" i="18" s="1"/>
  <c r="AF109" i="18"/>
  <c r="AG109" i="18" s="1"/>
  <c r="T109" i="18"/>
  <c r="AO108" i="18"/>
  <c r="AP108" i="18" s="1"/>
  <c r="AK108" i="18"/>
  <c r="AL108" i="18" s="1"/>
  <c r="AF108" i="18"/>
  <c r="AG108" i="18" s="1"/>
  <c r="T108" i="18"/>
  <c r="AO107" i="18"/>
  <c r="AP107" i="18" s="1"/>
  <c r="AK107" i="18"/>
  <c r="AL107" i="18" s="1"/>
  <c r="AF107" i="18"/>
  <c r="AG107" i="18" s="1"/>
  <c r="AO106" i="18"/>
  <c r="AP106" i="18" s="1"/>
  <c r="AK106" i="18"/>
  <c r="AL106" i="18" s="1"/>
  <c r="AF106" i="18"/>
  <c r="AG106" i="18" s="1"/>
  <c r="T106" i="18"/>
  <c r="AO105" i="18"/>
  <c r="AP105" i="18" s="1"/>
  <c r="AK105" i="18"/>
  <c r="AL105" i="18" s="1"/>
  <c r="AF105" i="18"/>
  <c r="AG105" i="18" s="1"/>
  <c r="T105" i="18"/>
  <c r="AO104" i="18"/>
  <c r="AP104" i="18" s="1"/>
  <c r="AK104" i="18"/>
  <c r="AL104" i="18" s="1"/>
  <c r="AF104" i="18"/>
  <c r="AG104" i="18" s="1"/>
  <c r="T104" i="18"/>
  <c r="AO103" i="18"/>
  <c r="AP103" i="18" s="1"/>
  <c r="AK103" i="18"/>
  <c r="AL103" i="18" s="1"/>
  <c r="AF103" i="18"/>
  <c r="AG103" i="18" s="1"/>
  <c r="T103" i="18"/>
  <c r="AO102" i="18"/>
  <c r="AP102" i="18" s="1"/>
  <c r="AK102" i="18"/>
  <c r="AL102" i="18" s="1"/>
  <c r="AF102" i="18"/>
  <c r="AG102" i="18" s="1"/>
  <c r="AO101" i="18"/>
  <c r="AP101" i="18" s="1"/>
  <c r="AK101" i="18"/>
  <c r="AL101" i="18" s="1"/>
  <c r="AF101" i="18"/>
  <c r="AG101" i="18" s="1"/>
  <c r="T101" i="18"/>
  <c r="AO100" i="18"/>
  <c r="AP100" i="18" s="1"/>
  <c r="AK100" i="18"/>
  <c r="AL100" i="18" s="1"/>
  <c r="AF100" i="18"/>
  <c r="AG100" i="18" s="1"/>
  <c r="T100" i="18"/>
  <c r="AO99" i="18"/>
  <c r="AP99" i="18" s="1"/>
  <c r="AK99" i="18"/>
  <c r="AL99" i="18" s="1"/>
  <c r="AF99" i="18"/>
  <c r="AG99" i="18" s="1"/>
  <c r="T99" i="18"/>
  <c r="AO98" i="18"/>
  <c r="AP98" i="18" s="1"/>
  <c r="AK98" i="18"/>
  <c r="AL98" i="18" s="1"/>
  <c r="AF98" i="18"/>
  <c r="AG98" i="18" s="1"/>
  <c r="AO97" i="18"/>
  <c r="AP97" i="18" s="1"/>
  <c r="AK97" i="18"/>
  <c r="AL97" i="18" s="1"/>
  <c r="AF97" i="18"/>
  <c r="AG97" i="18" s="1"/>
  <c r="T97" i="18"/>
  <c r="AO96" i="18"/>
  <c r="AP96" i="18" s="1"/>
  <c r="AK96" i="18"/>
  <c r="AL96" i="18" s="1"/>
  <c r="AF96" i="18"/>
  <c r="AG96" i="18" s="1"/>
  <c r="T96" i="18"/>
  <c r="AO95" i="18"/>
  <c r="AP95" i="18" s="1"/>
  <c r="AK95" i="18"/>
  <c r="AL95" i="18" s="1"/>
  <c r="AF95" i="18"/>
  <c r="AG95" i="18" s="1"/>
  <c r="T95" i="18"/>
  <c r="AO94" i="18"/>
  <c r="AP94" i="18" s="1"/>
  <c r="AK94" i="18"/>
  <c r="AL94" i="18" s="1"/>
  <c r="AF94" i="18"/>
  <c r="AG94" i="18" s="1"/>
  <c r="AO93" i="18"/>
  <c r="AP93" i="18" s="1"/>
  <c r="AK93" i="18"/>
  <c r="AL93" i="18" s="1"/>
  <c r="AF93" i="18"/>
  <c r="AG93" i="18" s="1"/>
  <c r="T93" i="18"/>
  <c r="AO92" i="18"/>
  <c r="AP92" i="18" s="1"/>
  <c r="AK92" i="18"/>
  <c r="AL92" i="18" s="1"/>
  <c r="AF92" i="18"/>
  <c r="AG92" i="18" s="1"/>
  <c r="T92" i="18"/>
  <c r="AO91" i="18"/>
  <c r="AP91" i="18" s="1"/>
  <c r="AK91" i="18"/>
  <c r="AL91" i="18" s="1"/>
  <c r="AF91" i="18"/>
  <c r="AG91" i="18" s="1"/>
  <c r="T91" i="18"/>
  <c r="AO90" i="18"/>
  <c r="AP90" i="18" s="1"/>
  <c r="AK90" i="18"/>
  <c r="AL90" i="18" s="1"/>
  <c r="AF90" i="18"/>
  <c r="AG90" i="18" s="1"/>
  <c r="T90" i="18"/>
  <c r="AO89" i="18"/>
  <c r="AP89" i="18" s="1"/>
  <c r="AK89" i="18"/>
  <c r="AL89" i="18" s="1"/>
  <c r="AF89" i="18"/>
  <c r="AG89" i="18" s="1"/>
  <c r="T89" i="18"/>
  <c r="AO88" i="18"/>
  <c r="AP88" i="18" s="1"/>
  <c r="AK88" i="18"/>
  <c r="AL88" i="18" s="1"/>
  <c r="AF88" i="18"/>
  <c r="AG88" i="18" s="1"/>
  <c r="T88" i="18"/>
  <c r="AO87" i="18"/>
  <c r="AP87" i="18" s="1"/>
  <c r="AK87" i="18"/>
  <c r="AL87" i="18" s="1"/>
  <c r="AF87" i="18"/>
  <c r="AG87" i="18" s="1"/>
  <c r="T87" i="18"/>
  <c r="AO86" i="18"/>
  <c r="AP86" i="18" s="1"/>
  <c r="AK86" i="18"/>
  <c r="AL86" i="18" s="1"/>
  <c r="AF86" i="18"/>
  <c r="AG86" i="18" s="1"/>
  <c r="T86" i="18"/>
  <c r="AO85" i="18"/>
  <c r="AP85" i="18" s="1"/>
  <c r="AK85" i="18"/>
  <c r="AL85" i="18" s="1"/>
  <c r="AF85" i="18"/>
  <c r="AG85" i="18" s="1"/>
  <c r="T85" i="18"/>
  <c r="AO84" i="18"/>
  <c r="AP84" i="18" s="1"/>
  <c r="AK84" i="18"/>
  <c r="AL84" i="18" s="1"/>
  <c r="AF84" i="18"/>
  <c r="AG84" i="18" s="1"/>
  <c r="T84" i="18"/>
  <c r="AO83" i="18"/>
  <c r="AP83" i="18" s="1"/>
  <c r="AK83" i="18"/>
  <c r="AL83" i="18" s="1"/>
  <c r="AF83" i="18"/>
  <c r="AG83" i="18" s="1"/>
  <c r="T83" i="18"/>
  <c r="AO82" i="18"/>
  <c r="AP82" i="18" s="1"/>
  <c r="AK82" i="18"/>
  <c r="AL82" i="18" s="1"/>
  <c r="AF82" i="18"/>
  <c r="AG82" i="18" s="1"/>
  <c r="T82" i="18"/>
  <c r="AO81" i="18"/>
  <c r="AP81" i="18" s="1"/>
  <c r="AK81" i="18"/>
  <c r="AL81" i="18" s="1"/>
  <c r="AF81" i="18"/>
  <c r="AG81" i="18" s="1"/>
  <c r="T81" i="18"/>
  <c r="AO80" i="18"/>
  <c r="AP80" i="18" s="1"/>
  <c r="AK80" i="18"/>
  <c r="AL80" i="18" s="1"/>
  <c r="AF80" i="18"/>
  <c r="AG80" i="18" s="1"/>
  <c r="AO79" i="18"/>
  <c r="AP79" i="18" s="1"/>
  <c r="AK79" i="18"/>
  <c r="AL79" i="18" s="1"/>
  <c r="AF79" i="18"/>
  <c r="AG79" i="18" s="1"/>
  <c r="T79" i="18"/>
  <c r="AO78" i="18"/>
  <c r="AP78" i="18" s="1"/>
  <c r="AK78" i="18"/>
  <c r="AL78" i="18" s="1"/>
  <c r="AF78" i="18"/>
  <c r="AG78" i="18" s="1"/>
  <c r="T78" i="18"/>
  <c r="AO77" i="18"/>
  <c r="AP77" i="18" s="1"/>
  <c r="AK77" i="18"/>
  <c r="AL77" i="18" s="1"/>
  <c r="AF77" i="18"/>
  <c r="AG77" i="18" s="1"/>
  <c r="T77" i="18"/>
  <c r="AO76" i="18"/>
  <c r="AP76" i="18" s="1"/>
  <c r="AK76" i="18"/>
  <c r="AL76" i="18" s="1"/>
  <c r="AF76" i="18"/>
  <c r="AG76" i="18" s="1"/>
  <c r="T76" i="18"/>
  <c r="AO75" i="18"/>
  <c r="AP75" i="18" s="1"/>
  <c r="AK75" i="18"/>
  <c r="AL75" i="18" s="1"/>
  <c r="AF75" i="18"/>
  <c r="AG75" i="18" s="1"/>
  <c r="T75" i="18"/>
  <c r="AO74" i="18"/>
  <c r="AP74" i="18" s="1"/>
  <c r="AK74" i="18"/>
  <c r="AL74" i="18" s="1"/>
  <c r="AF74" i="18"/>
  <c r="AG74" i="18" s="1"/>
  <c r="T74" i="18"/>
  <c r="AO73" i="18"/>
  <c r="AP73" i="18" s="1"/>
  <c r="AK73" i="18"/>
  <c r="AL73" i="18" s="1"/>
  <c r="AF73" i="18"/>
  <c r="AG73" i="18" s="1"/>
  <c r="T73" i="18"/>
  <c r="AO72" i="18"/>
  <c r="AP72" i="18" s="1"/>
  <c r="AK72" i="18"/>
  <c r="AL72" i="18" s="1"/>
  <c r="AF72" i="18"/>
  <c r="AG72" i="18" s="1"/>
  <c r="T72" i="18"/>
  <c r="AO71" i="18"/>
  <c r="AP71" i="18" s="1"/>
  <c r="AK71" i="18"/>
  <c r="AL71" i="18" s="1"/>
  <c r="AF71" i="18"/>
  <c r="AG71" i="18" s="1"/>
  <c r="T71" i="18"/>
  <c r="AO70" i="18"/>
  <c r="AP70" i="18" s="1"/>
  <c r="AK70" i="18"/>
  <c r="AL70" i="18" s="1"/>
  <c r="AF70" i="18"/>
  <c r="AG70" i="18" s="1"/>
  <c r="T70" i="18"/>
  <c r="AO69" i="18"/>
  <c r="AP69" i="18" s="1"/>
  <c r="AK69" i="18"/>
  <c r="AL69" i="18" s="1"/>
  <c r="AF69" i="18"/>
  <c r="AG69" i="18" s="1"/>
  <c r="T69" i="18"/>
  <c r="AO68" i="18"/>
  <c r="AP68" i="18" s="1"/>
  <c r="AK68" i="18"/>
  <c r="AL68" i="18" s="1"/>
  <c r="AF68" i="18"/>
  <c r="AG68" i="18" s="1"/>
  <c r="T68" i="18"/>
  <c r="AO67" i="18"/>
  <c r="AP67" i="18" s="1"/>
  <c r="AK67" i="18"/>
  <c r="AL67" i="18" s="1"/>
  <c r="AF67" i="18"/>
  <c r="AG67" i="18" s="1"/>
  <c r="T67" i="18"/>
  <c r="AO66" i="18"/>
  <c r="AP66" i="18" s="1"/>
  <c r="AK66" i="18"/>
  <c r="AL66" i="18" s="1"/>
  <c r="AF66" i="18"/>
  <c r="AG66" i="18" s="1"/>
  <c r="AO65" i="18"/>
  <c r="AP65" i="18" s="1"/>
  <c r="AK65" i="18"/>
  <c r="AL65" i="18" s="1"/>
  <c r="AF65" i="18"/>
  <c r="AG65" i="18" s="1"/>
  <c r="T65" i="18"/>
  <c r="AO64" i="18"/>
  <c r="AP64" i="18" s="1"/>
  <c r="AK64" i="18"/>
  <c r="AL64" i="18" s="1"/>
  <c r="AF64" i="18"/>
  <c r="AG64" i="18" s="1"/>
  <c r="T64" i="18"/>
  <c r="AO63" i="18"/>
  <c r="AP63" i="18" s="1"/>
  <c r="AK63" i="18"/>
  <c r="AL63" i="18" s="1"/>
  <c r="AF63" i="18"/>
  <c r="AG63" i="18" s="1"/>
  <c r="T63" i="18"/>
  <c r="AO62" i="18"/>
  <c r="AP62" i="18" s="1"/>
  <c r="AK62" i="18"/>
  <c r="AL62" i="18" s="1"/>
  <c r="AF62" i="18"/>
  <c r="AG62" i="18" s="1"/>
  <c r="T62" i="18"/>
  <c r="AO61" i="18"/>
  <c r="AP61" i="18" s="1"/>
  <c r="AK61" i="18"/>
  <c r="AL61" i="18" s="1"/>
  <c r="AF61" i="18"/>
  <c r="AG61" i="18" s="1"/>
  <c r="T61" i="18"/>
  <c r="AO60" i="18"/>
  <c r="AP60" i="18" s="1"/>
  <c r="AK60" i="18"/>
  <c r="AL60" i="18" s="1"/>
  <c r="AF60" i="18"/>
  <c r="AG60" i="18" s="1"/>
  <c r="T60" i="18"/>
  <c r="AO59" i="18"/>
  <c r="AP59" i="18" s="1"/>
  <c r="AK59" i="18"/>
  <c r="AL59" i="18" s="1"/>
  <c r="AF59" i="18"/>
  <c r="AG59" i="18" s="1"/>
  <c r="AO58" i="18"/>
  <c r="AP58" i="18" s="1"/>
  <c r="AK58" i="18"/>
  <c r="AL58" i="18" s="1"/>
  <c r="AF58" i="18"/>
  <c r="AG58" i="18" s="1"/>
  <c r="T58" i="18"/>
  <c r="AO57" i="18"/>
  <c r="AP57" i="18" s="1"/>
  <c r="AK57" i="18"/>
  <c r="AL57" i="18" s="1"/>
  <c r="AF57" i="18"/>
  <c r="AG57" i="18" s="1"/>
  <c r="T57" i="18"/>
  <c r="AO56" i="18"/>
  <c r="AP56" i="18" s="1"/>
  <c r="AK56" i="18"/>
  <c r="AL56" i="18" s="1"/>
  <c r="AF56" i="18"/>
  <c r="AG56" i="18" s="1"/>
  <c r="T56" i="18"/>
  <c r="AO55" i="18"/>
  <c r="AP55" i="18" s="1"/>
  <c r="AK55" i="18"/>
  <c r="AL55" i="18" s="1"/>
  <c r="AF55" i="18"/>
  <c r="AG55" i="18" s="1"/>
  <c r="T55" i="18"/>
  <c r="AO54" i="18"/>
  <c r="AP54" i="18" s="1"/>
  <c r="AK54" i="18"/>
  <c r="AL54" i="18" s="1"/>
  <c r="AF54" i="18"/>
  <c r="AG54" i="18" s="1"/>
  <c r="T54" i="18"/>
  <c r="AO53" i="18"/>
  <c r="AP53" i="18" s="1"/>
  <c r="AK53" i="18"/>
  <c r="AL53" i="18" s="1"/>
  <c r="AF53" i="18"/>
  <c r="AG53" i="18" s="1"/>
  <c r="T53" i="18"/>
  <c r="AO52" i="18"/>
  <c r="AP52" i="18" s="1"/>
  <c r="AK52" i="18"/>
  <c r="AL52" i="18" s="1"/>
  <c r="AF52" i="18"/>
  <c r="AG52" i="18" s="1"/>
  <c r="T52" i="18"/>
  <c r="AO51" i="18"/>
  <c r="AP51" i="18" s="1"/>
  <c r="AK51" i="18"/>
  <c r="AL51" i="18" s="1"/>
  <c r="AF51" i="18"/>
  <c r="AG51" i="18" s="1"/>
  <c r="T51" i="18"/>
  <c r="AS51" i="18" s="1"/>
  <c r="AO50" i="18"/>
  <c r="AP50" i="18" s="1"/>
  <c r="AK50" i="18"/>
  <c r="AL50" i="18" s="1"/>
  <c r="AF50" i="18"/>
  <c r="AG50" i="18" s="1"/>
  <c r="T50" i="18"/>
  <c r="AO49" i="18"/>
  <c r="AP49" i="18" s="1"/>
  <c r="AK49" i="18"/>
  <c r="AL49" i="18" s="1"/>
  <c r="AF49" i="18"/>
  <c r="AG49" i="18" s="1"/>
  <c r="T49" i="18"/>
  <c r="AO48" i="18"/>
  <c r="AP48" i="18" s="1"/>
  <c r="AK48" i="18"/>
  <c r="AL48" i="18" s="1"/>
  <c r="AF48" i="18"/>
  <c r="AG48" i="18" s="1"/>
  <c r="T48" i="18"/>
  <c r="AO47" i="18"/>
  <c r="AP47" i="18" s="1"/>
  <c r="AK47" i="18"/>
  <c r="AL47" i="18" s="1"/>
  <c r="AF47" i="18"/>
  <c r="AG47" i="18" s="1"/>
  <c r="T47" i="18"/>
  <c r="AO46" i="18"/>
  <c r="AP46" i="18" s="1"/>
  <c r="AK46" i="18"/>
  <c r="AL46" i="18" s="1"/>
  <c r="AF46" i="18"/>
  <c r="AG46" i="18" s="1"/>
  <c r="T46" i="18"/>
  <c r="AO45" i="18"/>
  <c r="AP45" i="18" s="1"/>
  <c r="AK45" i="18"/>
  <c r="AL45" i="18" s="1"/>
  <c r="AF45" i="18"/>
  <c r="AG45" i="18" s="1"/>
  <c r="T45" i="18"/>
  <c r="AO44" i="18"/>
  <c r="AP44" i="18" s="1"/>
  <c r="AK44" i="18"/>
  <c r="AL44" i="18" s="1"/>
  <c r="AF44" i="18"/>
  <c r="AG44" i="18" s="1"/>
  <c r="T44" i="18"/>
  <c r="AO43" i="18"/>
  <c r="AP43" i="18" s="1"/>
  <c r="AK43" i="18"/>
  <c r="AL43" i="18" s="1"/>
  <c r="AF43" i="18"/>
  <c r="AG43" i="18" s="1"/>
  <c r="T43" i="18"/>
  <c r="AO42" i="18"/>
  <c r="AP42" i="18" s="1"/>
  <c r="AK42" i="18"/>
  <c r="AL42" i="18" s="1"/>
  <c r="AF42" i="18"/>
  <c r="AG42" i="18" s="1"/>
  <c r="T42" i="18"/>
  <c r="AO41" i="18"/>
  <c r="AP41" i="18" s="1"/>
  <c r="AK41" i="18"/>
  <c r="AL41" i="18" s="1"/>
  <c r="AF41" i="18"/>
  <c r="AG41" i="18" s="1"/>
  <c r="T41" i="18"/>
  <c r="AO40" i="18"/>
  <c r="AP40" i="18" s="1"/>
  <c r="AK40" i="18"/>
  <c r="AL40" i="18" s="1"/>
  <c r="AF40" i="18"/>
  <c r="AG40" i="18" s="1"/>
  <c r="T40" i="18"/>
  <c r="AO39" i="18"/>
  <c r="AP39" i="18" s="1"/>
  <c r="AK39" i="18"/>
  <c r="AL39" i="18" s="1"/>
  <c r="AF39" i="18"/>
  <c r="AG39" i="18" s="1"/>
  <c r="T39" i="18"/>
  <c r="AO38" i="18"/>
  <c r="AP38" i="18" s="1"/>
  <c r="AK38" i="18"/>
  <c r="AL38" i="18" s="1"/>
  <c r="AF38" i="18"/>
  <c r="AG38" i="18" s="1"/>
  <c r="T38" i="18"/>
  <c r="AO37" i="18"/>
  <c r="AP37" i="18" s="1"/>
  <c r="AK37" i="18"/>
  <c r="AL37" i="18" s="1"/>
  <c r="AF37" i="18"/>
  <c r="AG37" i="18" s="1"/>
  <c r="T37" i="18"/>
  <c r="AO36" i="18"/>
  <c r="AP36" i="18" s="1"/>
  <c r="AK36" i="18"/>
  <c r="AL36" i="18" s="1"/>
  <c r="AF36" i="18"/>
  <c r="AG36" i="18" s="1"/>
  <c r="T36" i="18"/>
  <c r="AO35" i="18"/>
  <c r="AP35" i="18" s="1"/>
  <c r="AK35" i="18"/>
  <c r="AL35" i="18" s="1"/>
  <c r="AF35" i="18"/>
  <c r="AG35" i="18" s="1"/>
  <c r="T35" i="18"/>
  <c r="AO34" i="18"/>
  <c r="AP34" i="18" s="1"/>
  <c r="AK34" i="18"/>
  <c r="AL34" i="18" s="1"/>
  <c r="AF34" i="18"/>
  <c r="AG34" i="18" s="1"/>
  <c r="T34" i="18"/>
  <c r="AO33" i="18"/>
  <c r="AP33" i="18" s="1"/>
  <c r="AK33" i="18"/>
  <c r="AL33" i="18" s="1"/>
  <c r="AF33" i="18"/>
  <c r="AG33" i="18" s="1"/>
  <c r="T33" i="18"/>
  <c r="AO32" i="18"/>
  <c r="AP32" i="18" s="1"/>
  <c r="AK32" i="18"/>
  <c r="AL32" i="18" s="1"/>
  <c r="AF32" i="18"/>
  <c r="AG32" i="18" s="1"/>
  <c r="T32" i="18"/>
  <c r="AO31" i="18"/>
  <c r="AP31" i="18" s="1"/>
  <c r="AK31" i="18"/>
  <c r="AL31" i="18" s="1"/>
  <c r="AF31" i="18"/>
  <c r="AG31" i="18" s="1"/>
  <c r="T31" i="18"/>
  <c r="AO30" i="18"/>
  <c r="AP30" i="18" s="1"/>
  <c r="AK30" i="18"/>
  <c r="AL30" i="18" s="1"/>
  <c r="AF30" i="18"/>
  <c r="AG30" i="18" s="1"/>
  <c r="T30" i="18"/>
  <c r="AO29" i="18"/>
  <c r="AP29" i="18" s="1"/>
  <c r="AK29" i="18"/>
  <c r="AL29" i="18" s="1"/>
  <c r="AF29" i="18"/>
  <c r="AG29" i="18" s="1"/>
  <c r="T29" i="18"/>
  <c r="AO28" i="18"/>
  <c r="AP28" i="18" s="1"/>
  <c r="AK28" i="18"/>
  <c r="AL28" i="18" s="1"/>
  <c r="AF28" i="18"/>
  <c r="AG28" i="18" s="1"/>
  <c r="T28" i="18"/>
  <c r="AO27" i="18"/>
  <c r="AP27" i="18" s="1"/>
  <c r="AK27" i="18"/>
  <c r="AL27" i="18" s="1"/>
  <c r="AF27" i="18"/>
  <c r="AG27" i="18" s="1"/>
  <c r="T27" i="18"/>
  <c r="AO26" i="18"/>
  <c r="AP26" i="18" s="1"/>
  <c r="AK26" i="18"/>
  <c r="AL26" i="18" s="1"/>
  <c r="AF26" i="18"/>
  <c r="AG26" i="18" s="1"/>
  <c r="T26" i="18"/>
  <c r="AO25" i="18"/>
  <c r="AP25" i="18" s="1"/>
  <c r="AK25" i="18"/>
  <c r="AL25" i="18" s="1"/>
  <c r="AF25" i="18"/>
  <c r="AG25" i="18" s="1"/>
  <c r="T25" i="18"/>
  <c r="AO24" i="18"/>
  <c r="AP24" i="18" s="1"/>
  <c r="AK24" i="18"/>
  <c r="AL24" i="18" s="1"/>
  <c r="AF24" i="18"/>
  <c r="AG24" i="18" s="1"/>
  <c r="T24" i="18"/>
  <c r="AO23" i="18"/>
  <c r="AP23" i="18" s="1"/>
  <c r="AK23" i="18"/>
  <c r="AL23" i="18" s="1"/>
  <c r="AF23" i="18"/>
  <c r="AG23" i="18" s="1"/>
  <c r="T23" i="18"/>
  <c r="AO22" i="18"/>
  <c r="AP22" i="18" s="1"/>
  <c r="AK22" i="18"/>
  <c r="AL22" i="18" s="1"/>
  <c r="AF22" i="18"/>
  <c r="AG22" i="18" s="1"/>
  <c r="T22" i="18"/>
  <c r="AO21" i="18"/>
  <c r="AP21" i="18" s="1"/>
  <c r="AK21" i="18"/>
  <c r="AL21" i="18" s="1"/>
  <c r="AF21" i="18"/>
  <c r="AG21" i="18" s="1"/>
  <c r="T21" i="18"/>
  <c r="AO20" i="18"/>
  <c r="AP20" i="18" s="1"/>
  <c r="AK20" i="18"/>
  <c r="AL20" i="18" s="1"/>
  <c r="AF20" i="18"/>
  <c r="AG20" i="18" s="1"/>
  <c r="T20" i="18"/>
  <c r="AO19" i="18"/>
  <c r="AP19" i="18" s="1"/>
  <c r="AK19" i="18"/>
  <c r="AL19" i="18" s="1"/>
  <c r="AF19" i="18"/>
  <c r="AG19" i="18" s="1"/>
  <c r="T19" i="18"/>
  <c r="AO18" i="18"/>
  <c r="AP18" i="18" s="1"/>
  <c r="AK18" i="18"/>
  <c r="AL18" i="18" s="1"/>
  <c r="AF18" i="18"/>
  <c r="AG18" i="18" s="1"/>
  <c r="T18" i="18"/>
  <c r="AO17" i="18"/>
  <c r="AP17" i="18" s="1"/>
  <c r="AK17" i="18"/>
  <c r="AL17" i="18" s="1"/>
  <c r="AF17" i="18"/>
  <c r="AG17" i="18" s="1"/>
  <c r="T17" i="18"/>
  <c r="AO16" i="18"/>
  <c r="AP16" i="18" s="1"/>
  <c r="AK16" i="18"/>
  <c r="AL16" i="18" s="1"/>
  <c r="AF16" i="18"/>
  <c r="AG16" i="18" s="1"/>
  <c r="T16" i="18"/>
  <c r="AO15" i="18"/>
  <c r="AP15" i="18" s="1"/>
  <c r="AK15" i="18"/>
  <c r="AL15" i="18" s="1"/>
  <c r="AF15" i="18"/>
  <c r="AG15" i="18" s="1"/>
  <c r="T15" i="18"/>
  <c r="AO14" i="18"/>
  <c r="AP14" i="18" s="1"/>
  <c r="AK14" i="18"/>
  <c r="AL14" i="18" s="1"/>
  <c r="AF14" i="18"/>
  <c r="AG14" i="18" s="1"/>
  <c r="T14" i="18"/>
  <c r="AO13" i="18"/>
  <c r="AP13" i="18" s="1"/>
  <c r="AK13" i="18"/>
  <c r="AL13" i="18" s="1"/>
  <c r="AF13" i="18"/>
  <c r="AG13" i="18" s="1"/>
  <c r="T13" i="18"/>
  <c r="AO12" i="18"/>
  <c r="AP12" i="18" s="1"/>
  <c r="AK12" i="18"/>
  <c r="AL12" i="18" s="1"/>
  <c r="AF12" i="18"/>
  <c r="AG12" i="18" s="1"/>
  <c r="T12" i="18"/>
  <c r="AO11" i="18"/>
  <c r="AP11" i="18" s="1"/>
  <c r="AK11" i="18"/>
  <c r="AL11" i="18" s="1"/>
  <c r="AF11" i="18"/>
  <c r="AG11" i="18" s="1"/>
  <c r="T11" i="18"/>
  <c r="AO10" i="18"/>
  <c r="AP10" i="18" s="1"/>
  <c r="AK10" i="18"/>
  <c r="AL10" i="18" s="1"/>
  <c r="AF10" i="18"/>
  <c r="AG10" i="18" s="1"/>
  <c r="T10" i="18"/>
  <c r="AO9" i="18"/>
  <c r="AP9" i="18" s="1"/>
  <c r="AK9" i="18"/>
  <c r="AL9" i="18" s="1"/>
  <c r="AF9" i="18"/>
  <c r="AG9" i="18" s="1"/>
  <c r="T9" i="18"/>
  <c r="AO8" i="18"/>
  <c r="AP8" i="18" s="1"/>
  <c r="AK8" i="18"/>
  <c r="AL8" i="18" s="1"/>
  <c r="AF8" i="18"/>
  <c r="AG8" i="18" s="1"/>
  <c r="T8" i="18"/>
  <c r="AO7" i="18"/>
  <c r="AP7" i="18" s="1"/>
  <c r="AK7" i="18"/>
  <c r="AL7" i="18" s="1"/>
  <c r="AF7" i="18"/>
  <c r="AG7" i="18" s="1"/>
  <c r="T7" i="18"/>
  <c r="AO6" i="18"/>
  <c r="AP6" i="18" s="1"/>
  <c r="AK6" i="18"/>
  <c r="AL6" i="18" s="1"/>
  <c r="AF6" i="18"/>
  <c r="AG6" i="18" s="1"/>
  <c r="T6" i="18"/>
  <c r="AO5" i="18"/>
  <c r="AP5" i="18" s="1"/>
  <c r="AK5" i="18"/>
  <c r="AL5" i="18" s="1"/>
  <c r="AF5" i="18"/>
  <c r="AG5" i="18" s="1"/>
  <c r="T5" i="18"/>
  <c r="AO4" i="18"/>
  <c r="AP4" i="18" s="1"/>
  <c r="AK4" i="18"/>
  <c r="AL4" i="18" s="1"/>
  <c r="AF4" i="18"/>
  <c r="AG4" i="18" s="1"/>
  <c r="T4" i="18"/>
  <c r="AO3" i="18"/>
  <c r="AP3" i="18" s="1"/>
  <c r="AK3" i="18"/>
  <c r="AL3" i="18" s="1"/>
  <c r="AF3" i="18"/>
  <c r="AG3" i="18" s="1"/>
  <c r="T3" i="18"/>
  <c r="V11" i="8"/>
  <c r="AQ63" i="18" l="1"/>
  <c r="AQ38" i="18"/>
  <c r="AS38" i="18" s="1"/>
  <c r="AQ146" i="18"/>
  <c r="AS146" i="18" s="1"/>
  <c r="AQ128" i="18"/>
  <c r="AS128" i="18" s="1"/>
  <c r="AQ130" i="18"/>
  <c r="AS130" i="18" s="1"/>
  <c r="AQ173" i="18"/>
  <c r="AS173" i="18" s="1"/>
  <c r="AQ20" i="18"/>
  <c r="AS20" i="18" s="1"/>
  <c r="AQ43" i="18"/>
  <c r="AS43" i="18" s="1"/>
  <c r="AQ28" i="18"/>
  <c r="AS28" i="18" s="1"/>
  <c r="AQ92" i="18"/>
  <c r="AS92" i="18" s="1"/>
  <c r="AQ124" i="18"/>
  <c r="AS124" i="18" s="1"/>
  <c r="AQ54" i="18"/>
  <c r="AS54" i="18" s="1"/>
  <c r="AQ58" i="18"/>
  <c r="AS58" i="18" s="1"/>
  <c r="AQ60" i="18"/>
  <c r="AS60" i="18" s="1"/>
  <c r="AQ12" i="18"/>
  <c r="AS12" i="18" s="1"/>
  <c r="AQ32" i="18"/>
  <c r="AS32" i="18" s="1"/>
  <c r="AQ37" i="18"/>
  <c r="AS37" i="18" s="1"/>
  <c r="AQ39" i="18"/>
  <c r="AS39" i="18" s="1"/>
  <c r="AQ195" i="18"/>
  <c r="AS195" i="18" s="1"/>
  <c r="AQ77" i="18"/>
  <c r="AS77" i="18" s="1"/>
  <c r="AQ82" i="18"/>
  <c r="AS82" i="18" s="1"/>
  <c r="AQ206" i="18"/>
  <c r="AS206" i="18" s="1"/>
  <c r="AQ19" i="18"/>
  <c r="AS19" i="18" s="1"/>
  <c r="AQ69" i="18"/>
  <c r="AS69" i="18" s="1"/>
  <c r="AQ189" i="18"/>
  <c r="AS189" i="18" s="1"/>
  <c r="AQ10" i="18"/>
  <c r="AS10" i="18" s="1"/>
  <c r="AQ24" i="18"/>
  <c r="AS24" i="18" s="1"/>
  <c r="AQ193" i="18"/>
  <c r="AS193" i="18" s="1"/>
  <c r="AQ49" i="18"/>
  <c r="AS49" i="18" s="1"/>
  <c r="AQ74" i="18"/>
  <c r="AS74" i="18" s="1"/>
  <c r="AQ108" i="18"/>
  <c r="AS108" i="18" s="1"/>
  <c r="AQ66" i="18"/>
  <c r="AS66" i="18" s="1"/>
  <c r="AQ148" i="18"/>
  <c r="AS148" i="18" s="1"/>
  <c r="AQ164" i="18"/>
  <c r="AS164" i="18" s="1"/>
  <c r="AQ59" i="18"/>
  <c r="AS59" i="18" s="1"/>
  <c r="AQ64" i="18"/>
  <c r="AS64" i="18" s="1"/>
  <c r="AQ111" i="18"/>
  <c r="AS111" i="18" s="1"/>
  <c r="AQ112" i="18"/>
  <c r="AS112" i="18" s="1"/>
  <c r="AQ141" i="18"/>
  <c r="AS141" i="18" s="1"/>
  <c r="AQ142" i="18"/>
  <c r="AS142" i="18" s="1"/>
  <c r="AQ156" i="18"/>
  <c r="AS156" i="18" s="1"/>
  <c r="AQ14" i="18"/>
  <c r="AS14" i="18" s="1"/>
  <c r="AQ16" i="18"/>
  <c r="AS16" i="18" s="1"/>
  <c r="AQ5" i="18"/>
  <c r="AS5" i="18" s="1"/>
  <c r="AQ7" i="18"/>
  <c r="AS7" i="18" s="1"/>
  <c r="AQ6" i="18"/>
  <c r="AS6" i="18" s="1"/>
  <c r="AQ15" i="18"/>
  <c r="AS15" i="18" s="1"/>
  <c r="AQ31" i="18"/>
  <c r="AS31" i="18" s="1"/>
  <c r="AQ3" i="18"/>
  <c r="AS3" i="18" s="1"/>
  <c r="AQ18" i="18"/>
  <c r="AS18" i="18" s="1"/>
  <c r="AQ21" i="18"/>
  <c r="AS21" i="18" s="1"/>
  <c r="AQ34" i="18"/>
  <c r="AS34" i="18" s="1"/>
  <c r="AQ44" i="18"/>
  <c r="AS44" i="18" s="1"/>
  <c r="AQ50" i="18"/>
  <c r="AS50" i="18" s="1"/>
  <c r="AQ55" i="18"/>
  <c r="AS55" i="18" s="1"/>
  <c r="AS63" i="18"/>
  <c r="AQ84" i="18"/>
  <c r="AS84" i="18" s="1"/>
  <c r="AQ119" i="18"/>
  <c r="AS119" i="18" s="1"/>
  <c r="AQ120" i="18"/>
  <c r="AS120" i="18" s="1"/>
  <c r="AQ172" i="18"/>
  <c r="AS172" i="18" s="1"/>
  <c r="AQ181" i="18"/>
  <c r="AS181" i="18" s="1"/>
  <c r="AQ201" i="18"/>
  <c r="AS201" i="18" s="1"/>
  <c r="AQ204" i="18"/>
  <c r="AS204" i="18" s="1"/>
  <c r="AQ205" i="18"/>
  <c r="AS205" i="18" s="1"/>
  <c r="AQ11" i="18"/>
  <c r="AS11" i="18" s="1"/>
  <c r="AQ23" i="18"/>
  <c r="AS23" i="18" s="1"/>
  <c r="AQ26" i="18"/>
  <c r="AS26" i="18" s="1"/>
  <c r="AQ9" i="18"/>
  <c r="AS9" i="18" s="1"/>
  <c r="AQ22" i="18"/>
  <c r="AS22" i="18" s="1"/>
  <c r="AQ35" i="18"/>
  <c r="AS35" i="18" s="1"/>
  <c r="AQ46" i="18"/>
  <c r="AS46" i="18" s="1"/>
  <c r="AQ80" i="18"/>
  <c r="AS80" i="18" s="1"/>
  <c r="AQ96" i="18"/>
  <c r="AS96" i="18" s="1"/>
  <c r="AQ103" i="18"/>
  <c r="AS103" i="18" s="1"/>
  <c r="AQ116" i="18"/>
  <c r="AS116" i="18" s="1"/>
  <c r="AQ132" i="18"/>
  <c r="AS132" i="18" s="1"/>
  <c r="AQ138" i="18"/>
  <c r="AS138" i="18" s="1"/>
  <c r="AQ149" i="18"/>
  <c r="AS149" i="18" s="1"/>
  <c r="AQ197" i="18"/>
  <c r="AS197" i="18" s="1"/>
  <c r="AQ25" i="18"/>
  <c r="AS25" i="18" s="1"/>
  <c r="AQ40" i="18"/>
  <c r="AS40" i="18" s="1"/>
  <c r="AQ47" i="18"/>
  <c r="AS47" i="18" s="1"/>
  <c r="AQ72" i="18"/>
  <c r="AS72" i="18" s="1"/>
  <c r="AQ85" i="18"/>
  <c r="AS85" i="18" s="1"/>
  <c r="AQ106" i="18"/>
  <c r="AS106" i="18" s="1"/>
  <c r="AQ126" i="18"/>
  <c r="AS126" i="18" s="1"/>
  <c r="AQ137" i="18"/>
  <c r="AS137" i="18" s="1"/>
  <c r="AQ144" i="18"/>
  <c r="AS144" i="18" s="1"/>
  <c r="AQ154" i="18"/>
  <c r="AS154" i="18" s="1"/>
  <c r="AQ163" i="18"/>
  <c r="AS163" i="18" s="1"/>
  <c r="AQ180" i="18"/>
  <c r="AS180" i="18" s="1"/>
  <c r="AQ187" i="18"/>
  <c r="AS187" i="18" s="1"/>
  <c r="AQ191" i="18"/>
  <c r="AS191" i="18" s="1"/>
  <c r="AQ30" i="18"/>
  <c r="AS30" i="18" s="1"/>
  <c r="AQ41" i="18"/>
  <c r="AS41" i="18" s="1"/>
  <c r="AQ45" i="18"/>
  <c r="AS45" i="18" s="1"/>
  <c r="AQ70" i="18"/>
  <c r="AS70" i="18" s="1"/>
  <c r="AQ73" i="18"/>
  <c r="AS73" i="18" s="1"/>
  <c r="AQ78" i="18"/>
  <c r="AS78" i="18" s="1"/>
  <c r="AQ86" i="18"/>
  <c r="AS86" i="18" s="1"/>
  <c r="AQ95" i="18"/>
  <c r="AS95" i="18" s="1"/>
  <c r="AQ98" i="18"/>
  <c r="AS98" i="18" s="1"/>
  <c r="AQ101" i="18"/>
  <c r="AS101" i="18" s="1"/>
  <c r="AQ105" i="18"/>
  <c r="AS105" i="18" s="1"/>
  <c r="AQ107" i="18"/>
  <c r="AS107" i="18" s="1"/>
  <c r="AQ115" i="18"/>
  <c r="AS115" i="18" s="1"/>
  <c r="AQ123" i="18"/>
  <c r="AS123" i="18" s="1"/>
  <c r="AQ150" i="18"/>
  <c r="AS150" i="18" s="1"/>
  <c r="AQ160" i="18"/>
  <c r="AS160" i="18" s="1"/>
  <c r="AQ170" i="18"/>
  <c r="AS170" i="18" s="1"/>
  <c r="AQ177" i="18"/>
  <c r="AS177" i="18" s="1"/>
  <c r="AQ185" i="18"/>
  <c r="AS185" i="18" s="1"/>
  <c r="AQ188" i="18"/>
  <c r="AS188" i="18" s="1"/>
  <c r="AQ203" i="18"/>
  <c r="AS203" i="18" s="1"/>
  <c r="AQ207" i="18"/>
  <c r="AS207" i="18" s="1"/>
  <c r="AQ17" i="18"/>
  <c r="AS17" i="18" s="1"/>
  <c r="AQ27" i="18"/>
  <c r="AS27" i="18" s="1"/>
  <c r="AQ33" i="18"/>
  <c r="AS33" i="18" s="1"/>
  <c r="AQ68" i="18"/>
  <c r="AS68" i="18" s="1"/>
  <c r="AQ76" i="18"/>
  <c r="AS76" i="18" s="1"/>
  <c r="AQ81" i="18"/>
  <c r="AS81" i="18" s="1"/>
  <c r="AQ102" i="18"/>
  <c r="AS102" i="18" s="1"/>
  <c r="AQ140" i="18"/>
  <c r="AS140" i="18" s="1"/>
  <c r="AQ159" i="18"/>
  <c r="AS159" i="18" s="1"/>
  <c r="AQ168" i="18"/>
  <c r="AS168" i="18" s="1"/>
  <c r="AQ176" i="18"/>
  <c r="AS176" i="18" s="1"/>
  <c r="AQ184" i="18"/>
  <c r="AS184" i="18" s="1"/>
  <c r="AQ186" i="18"/>
  <c r="AS186" i="18" s="1"/>
  <c r="AQ199" i="18"/>
  <c r="AS199" i="18" s="1"/>
  <c r="AQ4" i="18"/>
  <c r="AS4" i="18" s="1"/>
  <c r="AQ13" i="18"/>
  <c r="AS13" i="18" s="1"/>
  <c r="AQ29" i="18"/>
  <c r="AS29" i="18" s="1"/>
  <c r="AQ8" i="18"/>
  <c r="AS8" i="18" s="1"/>
  <c r="AQ48" i="18"/>
  <c r="AS48" i="18" s="1"/>
  <c r="AQ52" i="18"/>
  <c r="AS52" i="18" s="1"/>
  <c r="AQ56" i="18"/>
  <c r="AS56" i="18" s="1"/>
  <c r="AQ61" i="18"/>
  <c r="AS61" i="18" s="1"/>
  <c r="AQ65" i="18"/>
  <c r="AS65" i="18" s="1"/>
  <c r="AQ67" i="18"/>
  <c r="AS67" i="18" s="1"/>
  <c r="AQ71" i="18"/>
  <c r="AS71" i="18" s="1"/>
  <c r="AQ75" i="18"/>
  <c r="AS75" i="18" s="1"/>
  <c r="AQ79" i="18"/>
  <c r="AS79" i="18" s="1"/>
  <c r="AQ90" i="18"/>
  <c r="AS90" i="18" s="1"/>
  <c r="AQ36" i="18"/>
  <c r="AS36" i="18" s="1"/>
  <c r="AQ42" i="18"/>
  <c r="AS42" i="18" s="1"/>
  <c r="AQ53" i="18"/>
  <c r="AS53" i="18" s="1"/>
  <c r="AQ57" i="18"/>
  <c r="AS57" i="18" s="1"/>
  <c r="AQ62" i="18"/>
  <c r="AS62" i="18" s="1"/>
  <c r="AQ91" i="18"/>
  <c r="AS91" i="18" s="1"/>
  <c r="AQ97" i="18"/>
  <c r="AS97" i="18" s="1"/>
  <c r="AQ83" i="18"/>
  <c r="AS83" i="18" s="1"/>
  <c r="AQ87" i="18"/>
  <c r="AS87" i="18" s="1"/>
  <c r="AQ93" i="18"/>
  <c r="AS93" i="18" s="1"/>
  <c r="AQ99" i="18"/>
  <c r="AS99" i="18" s="1"/>
  <c r="AQ109" i="18"/>
  <c r="AS109" i="18" s="1"/>
  <c r="AQ113" i="18"/>
  <c r="AS113" i="18" s="1"/>
  <c r="AQ117" i="18"/>
  <c r="AS117" i="18" s="1"/>
  <c r="AQ121" i="18"/>
  <c r="AS121" i="18" s="1"/>
  <c r="AQ125" i="18"/>
  <c r="AS125" i="18" s="1"/>
  <c r="AQ129" i="18"/>
  <c r="AS129" i="18" s="1"/>
  <c r="AQ133" i="18"/>
  <c r="AS133" i="18" s="1"/>
  <c r="AQ88" i="18"/>
  <c r="AS88" i="18" s="1"/>
  <c r="AQ94" i="18"/>
  <c r="AS94" i="18" s="1"/>
  <c r="AQ100" i="18"/>
  <c r="AS100" i="18" s="1"/>
  <c r="AQ110" i="18"/>
  <c r="AS110" i="18" s="1"/>
  <c r="AQ114" i="18"/>
  <c r="AS114" i="18" s="1"/>
  <c r="AQ118" i="18"/>
  <c r="AS118" i="18" s="1"/>
  <c r="AQ122" i="18"/>
  <c r="AS122" i="18" s="1"/>
  <c r="AQ89" i="18"/>
  <c r="AS89" i="18" s="1"/>
  <c r="AQ104" i="18"/>
  <c r="AS104" i="18" s="1"/>
  <c r="AQ127" i="18"/>
  <c r="AS127" i="18" s="1"/>
  <c r="AQ131" i="18"/>
  <c r="AS131" i="18" s="1"/>
  <c r="AQ136" i="18"/>
  <c r="AS136" i="18" s="1"/>
  <c r="AQ139" i="18"/>
  <c r="AS139" i="18" s="1"/>
  <c r="AQ145" i="18"/>
  <c r="AS145" i="18" s="1"/>
  <c r="AQ151" i="18"/>
  <c r="AS151" i="18" s="1"/>
  <c r="AQ157" i="18"/>
  <c r="AS157" i="18" s="1"/>
  <c r="AQ161" i="18"/>
  <c r="AS161" i="18" s="1"/>
  <c r="AQ165" i="18"/>
  <c r="AS165" i="18" s="1"/>
  <c r="AQ171" i="18"/>
  <c r="AS171" i="18" s="1"/>
  <c r="AQ174" i="18"/>
  <c r="AS174" i="18" s="1"/>
  <c r="AQ178" i="18"/>
  <c r="AS178" i="18" s="1"/>
  <c r="AQ182" i="18"/>
  <c r="AS182" i="18" s="1"/>
  <c r="AQ192" i="18"/>
  <c r="AS192" i="18" s="1"/>
  <c r="AQ196" i="18"/>
  <c r="AS196" i="18" s="1"/>
  <c r="AQ200" i="18"/>
  <c r="AS200" i="18" s="1"/>
  <c r="AQ152" i="18"/>
  <c r="AS152" i="18" s="1"/>
  <c r="AQ153" i="18"/>
  <c r="AS153" i="18" s="1"/>
  <c r="AQ158" i="18"/>
  <c r="AS158" i="18" s="1"/>
  <c r="AQ162" i="18"/>
  <c r="AS162" i="18" s="1"/>
  <c r="AQ166" i="18"/>
  <c r="AS166" i="18" s="1"/>
  <c r="AQ167" i="18"/>
  <c r="AS167" i="18" s="1"/>
  <c r="AQ175" i="18"/>
  <c r="AS175" i="18" s="1"/>
  <c r="AQ179" i="18"/>
  <c r="AS179" i="18" s="1"/>
  <c r="AQ183" i="18"/>
  <c r="AS183" i="18" s="1"/>
  <c r="AQ143" i="18"/>
  <c r="AS143" i="18" s="1"/>
  <c r="AQ147" i="18"/>
  <c r="AS147" i="18" s="1"/>
  <c r="AQ169" i="18"/>
  <c r="AS169" i="18" s="1"/>
  <c r="AQ190" i="18"/>
  <c r="AS190" i="18" s="1"/>
  <c r="AQ194" i="18"/>
  <c r="AS194" i="18" s="1"/>
  <c r="AQ198" i="18"/>
  <c r="AS198" i="18" s="1"/>
  <c r="AQ202" i="18"/>
  <c r="AS202" i="18" s="1"/>
</calcChain>
</file>

<file path=xl/sharedStrings.xml><?xml version="1.0" encoding="utf-8"?>
<sst xmlns="http://schemas.openxmlformats.org/spreadsheetml/2006/main" count="5652" uniqueCount="1036">
  <si>
    <t>TAXONOMIE</t>
  </si>
  <si>
    <t>Nom_Vernaculaire</t>
  </si>
  <si>
    <t>Phylum</t>
  </si>
  <si>
    <t>Classe</t>
  </si>
  <si>
    <t>Ordre</t>
  </si>
  <si>
    <t>Espece</t>
  </si>
  <si>
    <t>OCCURRENCE_OCCITANIE</t>
  </si>
  <si>
    <t>INTRODUCTION_OCCITANIE</t>
  </si>
  <si>
    <t>Lozère</t>
  </si>
  <si>
    <t>Gard</t>
  </si>
  <si>
    <t>Hérault</t>
  </si>
  <si>
    <t>Aude</t>
  </si>
  <si>
    <t>Pyrénées-Orientales</t>
  </si>
  <si>
    <t>Ariège</t>
  </si>
  <si>
    <t>Haute-Garonne</t>
  </si>
  <si>
    <t>Tarn</t>
  </si>
  <si>
    <t>Aveyron</t>
  </si>
  <si>
    <t>Lot</t>
  </si>
  <si>
    <t>Tarn-et-Garonne</t>
  </si>
  <si>
    <t>Gers</t>
  </si>
  <si>
    <t>Hautes-Pyrénées</t>
  </si>
  <si>
    <t>Distribution_geographique_pourcentage</t>
  </si>
  <si>
    <t>Distribution_geographique</t>
  </si>
  <si>
    <t>Filtre_Presence_Occitanie</t>
  </si>
  <si>
    <t>Filtre_Exogenat_Occitanie</t>
  </si>
  <si>
    <t>Premiere_Observation_Occitanie_Date</t>
  </si>
  <si>
    <t>Premiere_Observation_Occitanie_Lieu</t>
  </si>
  <si>
    <t>Filtre_Introduction</t>
  </si>
  <si>
    <t>Filtre_Accidentel</t>
  </si>
  <si>
    <t>Score_potentiel_dispersion</t>
  </si>
  <si>
    <t>Score_colonisation_habitats_naturels</t>
  </si>
  <si>
    <t>Score_global_impacts_especes_natives</t>
  </si>
  <si>
    <t>Score_global_impacts_ecosystemes</t>
  </si>
  <si>
    <t>Impacts_environnementaux_score_global</t>
  </si>
  <si>
    <t>Score_global_impacts_productions</t>
  </si>
  <si>
    <t>Impacts_socio_economiques_score_global</t>
  </si>
  <si>
    <t>Score_contagiosite</t>
  </si>
  <si>
    <t>Score_consequences_zoonose</t>
  </si>
  <si>
    <t>Impacts_sanitaires_score_global</t>
  </si>
  <si>
    <t>TAXREF_CD_NOM</t>
  </si>
  <si>
    <t>Remarques</t>
  </si>
  <si>
    <t>Cerf sika</t>
  </si>
  <si>
    <t>Chordata</t>
  </si>
  <si>
    <t>Mammalia</t>
  </si>
  <si>
    <t>Cetartiodactyla</t>
  </si>
  <si>
    <t>Cervus nippon</t>
  </si>
  <si>
    <t>Oui</t>
  </si>
  <si>
    <t>Tarn, Tarn-et-Garonne, Lot</t>
  </si>
  <si>
    <t>Non</t>
  </si>
  <si>
    <t>NA</t>
  </si>
  <si>
    <t>Lièvre ibérique</t>
  </si>
  <si>
    <t>Lagomorpha</t>
  </si>
  <si>
    <t>Lepus granatensis</t>
  </si>
  <si>
    <t>Pyrénées-orientales</t>
  </si>
  <si>
    <t>Daim européen</t>
  </si>
  <si>
    <t>Dama dama</t>
  </si>
  <si>
    <t>IIème siècle après JC</t>
  </si>
  <si>
    <t>Vison d'Amérique</t>
  </si>
  <si>
    <t>Carnivora</t>
  </si>
  <si>
    <t>Gers, Hautes-Pyrénées</t>
  </si>
  <si>
    <t>Ragondin</t>
  </si>
  <si>
    <t>Rodentia</t>
  </si>
  <si>
    <t>Myocastor coypus</t>
  </si>
  <si>
    <t>Gard (Camargue)</t>
  </si>
  <si>
    <t>Chien viverrin</t>
  </si>
  <si>
    <t>Nyctereutes procyonoides</t>
  </si>
  <si>
    <t>Rat musqué</t>
  </si>
  <si>
    <t>Ondatra zibethicus</t>
  </si>
  <si>
    <t>Mouflon méditerranéen</t>
  </si>
  <si>
    <t>Ovis gmelinii musimon</t>
  </si>
  <si>
    <t>Caroux-Espinouse (Hérault)</t>
  </si>
  <si>
    <t>Raton laveur</t>
  </si>
  <si>
    <t>Procyon lotor</t>
  </si>
  <si>
    <t>Martin triste</t>
  </si>
  <si>
    <t>Aves</t>
  </si>
  <si>
    <t>Passeriformes</t>
  </si>
  <si>
    <t>Acridotheres tristis</t>
  </si>
  <si>
    <t>Frontignan</t>
  </si>
  <si>
    <t>Inséparable de Fischer</t>
  </si>
  <si>
    <t>Psittaciformes</t>
  </si>
  <si>
    <t>Agapornis fischeri</t>
  </si>
  <si>
    <t>Hérault, Gard</t>
  </si>
  <si>
    <t>Canard mandarin</t>
  </si>
  <si>
    <t>Anseriformes</t>
  </si>
  <si>
    <t>Aix galericulata</t>
  </si>
  <si>
    <t>Agde (Hérault)</t>
  </si>
  <si>
    <t>Canard carolin</t>
  </si>
  <si>
    <t>Aix sponsa</t>
  </si>
  <si>
    <t>Ouette d'Égypte</t>
  </si>
  <si>
    <t>Alopochen aegyptiacus</t>
  </si>
  <si>
    <t>Leucate (Aude)</t>
  </si>
  <si>
    <t>Oie à tête barrée</t>
  </si>
  <si>
    <t>Anser indicus</t>
  </si>
  <si>
    <t>Bernache du Canada</t>
  </si>
  <si>
    <t>Branta canadensis</t>
  </si>
  <si>
    <t>Bernache nonnette</t>
  </si>
  <si>
    <t>Branta leucopsis</t>
  </si>
  <si>
    <t>Cygne noir</t>
  </si>
  <si>
    <t>Cygnus atratus</t>
  </si>
  <si>
    <t>Rossignol du Japon, Leiothrix jaune</t>
  </si>
  <si>
    <t>Leiothrix lutea</t>
  </si>
  <si>
    <t>Montpellier</t>
  </si>
  <si>
    <t>Perruche à collier, de Kramer</t>
  </si>
  <si>
    <t>Psittacula krameri</t>
  </si>
  <si>
    <t>Faisan vénéré</t>
  </si>
  <si>
    <t>Galliformes</t>
  </si>
  <si>
    <t>Syrmaticus reevesii</t>
  </si>
  <si>
    <t>Tortue serpentine/ Tortue hargneuse</t>
  </si>
  <si>
    <t>Reptilia</t>
  </si>
  <si>
    <t>Testudines</t>
  </si>
  <si>
    <t>Chelydra serpentina</t>
  </si>
  <si>
    <t>Discoglosse peint</t>
  </si>
  <si>
    <t>Amphibia</t>
  </si>
  <si>
    <t>Anura</t>
  </si>
  <si>
    <t>Discoglossus pictus</t>
  </si>
  <si>
    <t>Banyuls-Sur-Mer</t>
  </si>
  <si>
    <t>Tortue mauresque</t>
  </si>
  <si>
    <t>Testudo graeca</t>
  </si>
  <si>
    <t>Le Crès</t>
  </si>
  <si>
    <t>Tortue à ventre jaune, tortue de Floride</t>
  </si>
  <si>
    <t>Trachemys scripta</t>
  </si>
  <si>
    <t>Esturgeon sibérien</t>
  </si>
  <si>
    <t>Actinopterygii</t>
  </si>
  <si>
    <t>Acipenseriformes</t>
  </si>
  <si>
    <t>Acipenser baerii</t>
  </si>
  <si>
    <t>Poisson chat</t>
  </si>
  <si>
    <t>Siluriformes</t>
  </si>
  <si>
    <t>Ameiurus melas</t>
  </si>
  <si>
    <t>Poisson rouge, Carassin doré, Cyprin doré</t>
  </si>
  <si>
    <t>Cypriniformes</t>
  </si>
  <si>
    <t>Carassius auratus</t>
  </si>
  <si>
    <t>Carassin argenté</t>
  </si>
  <si>
    <t>Carassius gibelio</t>
  </si>
  <si>
    <t>Hotu, nase commun</t>
  </si>
  <si>
    <t>Chondrostoma nasus</t>
  </si>
  <si>
    <t>Amour blanc</t>
  </si>
  <si>
    <t>Ctenopharyngodon idella</t>
  </si>
  <si>
    <t>Languedoc</t>
  </si>
  <si>
    <t>Poisson-flûte</t>
  </si>
  <si>
    <t>Syngnathiformes</t>
  </si>
  <si>
    <t>Fistularia commersonii</t>
  </si>
  <si>
    <t>Carpe argentée</t>
  </si>
  <si>
    <t>Hypophthalmichthys molitrix</t>
  </si>
  <si>
    <t>Perche soleil</t>
  </si>
  <si>
    <t>Perciformes</t>
  </si>
  <si>
    <t>Lepomis gibbosus</t>
  </si>
  <si>
    <t>Montbel, Ariège</t>
  </si>
  <si>
    <t>Black Bass</t>
  </si>
  <si>
    <t>Micropterus salmoides</t>
  </si>
  <si>
    <t>Pyrenees-Orientales</t>
  </si>
  <si>
    <t>Truite arc-en-ciel</t>
  </si>
  <si>
    <t>Salmoniformes</t>
  </si>
  <si>
    <t>Oncorhynchus mykiss</t>
  </si>
  <si>
    <t>Bosc, Hérault</t>
  </si>
  <si>
    <t>Épirine lippue</t>
  </si>
  <si>
    <t>Pachychilon pictum</t>
  </si>
  <si>
    <t>Pseudorasbora</t>
  </si>
  <si>
    <t>Pseudorasbora parva</t>
  </si>
  <si>
    <t>Omble de fontaine</t>
  </si>
  <si>
    <t>Salvelinus fontinalis</t>
  </si>
  <si>
    <t>Cristivomer</t>
  </si>
  <si>
    <t>Salvelinus namaycush</t>
  </si>
  <si>
    <t>Sandre</t>
  </si>
  <si>
    <t>Sander lucioperca</t>
  </si>
  <si>
    <t>Camargue</t>
  </si>
  <si>
    <t>Silure glane</t>
  </si>
  <si>
    <t>Silurus glanis</t>
  </si>
  <si>
    <t>Punaise réticulée/Tigre du chêne</t>
  </si>
  <si>
    <t>Arthropoda</t>
  </si>
  <si>
    <t>Hexapoda</t>
  </si>
  <si>
    <t>Hemiptera</t>
  </si>
  <si>
    <t>Corythucha arcuata</t>
  </si>
  <si>
    <t>Toulouse</t>
  </si>
  <si>
    <t>Tigre du platane</t>
  </si>
  <si>
    <t>Corythucha ciliata</t>
  </si>
  <si>
    <t>Punaise diabolique</t>
  </si>
  <si>
    <t>Halyomorpha halys</t>
  </si>
  <si>
    <t>Cochenille des agrumes</t>
  </si>
  <si>
    <t>Icerya purchasi</t>
  </si>
  <si>
    <t>Punaise américaine ou du pin</t>
  </si>
  <si>
    <t>Leptoglossus occidentalis</t>
  </si>
  <si>
    <t>Cicadelle pruineuse</t>
  </si>
  <si>
    <t>Metcalfa pruinosa</t>
  </si>
  <si>
    <t>Punaise verte puante</t>
  </si>
  <si>
    <t>Nezara viridula</t>
  </si>
  <si>
    <t>Cicadelle bison</t>
  </si>
  <si>
    <t>Stictocephala bisonia</t>
  </si>
  <si>
    <t>Charançon/ Bruche du haricot</t>
  </si>
  <si>
    <t>Coleoptera</t>
  </si>
  <si>
    <t>Acanthoscelides obtectus</t>
  </si>
  <si>
    <t>Moindre mealworm/Coléoptère de la litière/Petit ténébrion</t>
  </si>
  <si>
    <t>Alphitobius diaperinus</t>
  </si>
  <si>
    <t>Capricorne asiatique des agrumes</t>
  </si>
  <si>
    <t>Anoplophora chinensis</t>
  </si>
  <si>
    <t>Arthrolips fasciata</t>
  </si>
  <si>
    <t>Atheta pasadenae</t>
  </si>
  <si>
    <t>Bisnius parcus</t>
  </si>
  <si>
    <t>Bruchidius terrenus</t>
  </si>
  <si>
    <t>Charançon/ Bruche du pois</t>
  </si>
  <si>
    <t>Bruchus pisorum</t>
  </si>
  <si>
    <t>Cartodere bifasciata</t>
  </si>
  <si>
    <t>Cartodere delamarei</t>
  </si>
  <si>
    <t>Palavas-les-flots</t>
  </si>
  <si>
    <t>Cartodere nodifer</t>
  </si>
  <si>
    <t>Cercyon laminatus</t>
  </si>
  <si>
    <t>Chlaenius aeratus</t>
  </si>
  <si>
    <t>Cryptolaemus montrouzieri</t>
  </si>
  <si>
    <t>Cryptopleurum subtile</t>
  </si>
  <si>
    <t>Hylésine géant, Dendroctone de l'épicéa</t>
  </si>
  <si>
    <t>Dendroctonus micans</t>
  </si>
  <si>
    <t>Agrile du Japon</t>
  </si>
  <si>
    <t>Dinoderus japonicus</t>
  </si>
  <si>
    <t>Epuraea imperialis</t>
  </si>
  <si>
    <t>Epuraea ocularis</t>
  </si>
  <si>
    <t>Glischrochilus quadrisignatus</t>
  </si>
  <si>
    <t>Gnathotrichus materiarius</t>
  </si>
  <si>
    <t>Coccinelle asiatique</t>
  </si>
  <si>
    <t>Harmonia axyridis</t>
  </si>
  <si>
    <t>Doryphore</t>
  </si>
  <si>
    <t>Leptinotarsa decemlineata</t>
  </si>
  <si>
    <t>Litargus balteatus</t>
  </si>
  <si>
    <t>Lithocharis nigriceps</t>
  </si>
  <si>
    <t>Lucasianus levaillantii</t>
  </si>
  <si>
    <t>Megabruchidius tonkineus</t>
  </si>
  <si>
    <t>Oligota parva</t>
  </si>
  <si>
    <t>Coléoptère déprimé de la farine</t>
  </si>
  <si>
    <t>Palorus subdepressus</t>
  </si>
  <si>
    <t>Cléride du Périgord</t>
  </si>
  <si>
    <t>Paratillus carus</t>
  </si>
  <si>
    <t>Paromalus luderti</t>
  </si>
  <si>
    <t>Pentarthrum huttoni</t>
  </si>
  <si>
    <t>Phoracantha semipunctata</t>
  </si>
  <si>
    <t>Platylomalus gardineri</t>
  </si>
  <si>
    <t>Apion des roses trémières</t>
  </si>
  <si>
    <t>Rhopalapion longirostre</t>
  </si>
  <si>
    <t>Charançon rouge des palmiers</t>
  </si>
  <si>
    <t>Rhynchophorus ferrugineus</t>
  </si>
  <si>
    <t>Rhyzobius forestieri</t>
  </si>
  <si>
    <t>Rhyzobius lophanthae</t>
  </si>
  <si>
    <t>Rhizophagus grandis</t>
  </si>
  <si>
    <t>?</t>
  </si>
  <si>
    <t>Aude, Aveyron, Hérault, Tarn</t>
  </si>
  <si>
    <t>Charançon de l'Agave</t>
  </si>
  <si>
    <t>Scyphophorus acupunctatus</t>
  </si>
  <si>
    <t>Stelidota geminata</t>
  </si>
  <si>
    <t>Scolyte noir du Japon</t>
  </si>
  <si>
    <t>Xylosandrus germanus</t>
  </si>
  <si>
    <t>Longicorne tigre</t>
  </si>
  <si>
    <t>Xylotrechus chinensis</t>
  </si>
  <si>
    <t>Longicorne du figuier</t>
  </si>
  <si>
    <t>Xylotrechus stebbingi</t>
  </si>
  <si>
    <t>Nigériane</t>
  </si>
  <si>
    <t>Lepidoptera</t>
  </si>
  <si>
    <t>Araeopteron ecphaea</t>
  </si>
  <si>
    <t>Borkhausenia nefrax</t>
  </si>
  <si>
    <t>Brun des pelargoniums</t>
  </si>
  <si>
    <t>Cacyreus marshalli</t>
  </si>
  <si>
    <t>Perpignan</t>
  </si>
  <si>
    <t>Mineuse du marronnier</t>
  </si>
  <si>
    <t>Cameraria ohridella</t>
  </si>
  <si>
    <t>La grande Pyrale du Phénix</t>
  </si>
  <si>
    <t>Cathayia insularum</t>
  </si>
  <si>
    <t>Tordeuse du coton</t>
  </si>
  <si>
    <t>Crocidosema plebejana</t>
  </si>
  <si>
    <t>Pyrale du buis</t>
  </si>
  <si>
    <t>Cydalima perspectalis</t>
  </si>
  <si>
    <t>L'Hydrocampe de Perieres</t>
  </si>
  <si>
    <t>Diplopseustis perieresalis</t>
  </si>
  <si>
    <t>Bombyx du Palmier</t>
  </si>
  <si>
    <t>Paysandisia archon</t>
  </si>
  <si>
    <t>Spodoptère littorale/ Ver du cottonier</t>
  </si>
  <si>
    <t>Spodoptera littoralis</t>
  </si>
  <si>
    <t>Mineuse sud-américaine de la tomate</t>
  </si>
  <si>
    <t>Tuta absoluta</t>
  </si>
  <si>
    <t>Cynips du châtaignier</t>
  </si>
  <si>
    <t>Hymenoptera</t>
  </si>
  <si>
    <t>Dryocosmus kuriphilus</t>
  </si>
  <si>
    <t>Guêpe noire/ Sphex du Mexique</t>
  </si>
  <si>
    <t>Isodontia mexicana</t>
  </si>
  <si>
    <t>Lasius neglectus</t>
  </si>
  <si>
    <t>Fourmi d'Argentine</t>
  </si>
  <si>
    <t>Linepithema humile</t>
  </si>
  <si>
    <t>Abeille résinière géante</t>
  </si>
  <si>
    <t>Megachile sculpturalis</t>
  </si>
  <si>
    <t>Sceliphron caementarium</t>
  </si>
  <si>
    <t>Pélopée courbée</t>
  </si>
  <si>
    <t>Sceliphron curvatum</t>
  </si>
  <si>
    <t>Gard, Hérault</t>
  </si>
  <si>
    <t>Frelon asiatique</t>
  </si>
  <si>
    <t>Moustique tigre</t>
  </si>
  <si>
    <t>Diptera</t>
  </si>
  <si>
    <t>Aedes albopictus</t>
  </si>
  <si>
    <t>Moucheron asiatique</t>
  </si>
  <si>
    <t>Drosophila suzukii</t>
  </si>
  <si>
    <t>Mouche soldat noire</t>
  </si>
  <si>
    <t>Hermetia illucens</t>
  </si>
  <si>
    <t>Mouche du brou de la noix</t>
  </si>
  <si>
    <t>Rhagoletis completa</t>
  </si>
  <si>
    <t>Trichopoda pennipes</t>
  </si>
  <si>
    <t>Arachnida</t>
  </si>
  <si>
    <t>Araneae</t>
  </si>
  <si>
    <t>Mermessus trilobatus</t>
  </si>
  <si>
    <t>Érigone cul-noir</t>
  </si>
  <si>
    <t>Ostearius melanopygius</t>
  </si>
  <si>
    <t>Fausse veuve noire</t>
  </si>
  <si>
    <t>Steatoda nobilis</t>
  </si>
  <si>
    <t>Balane ivoire</t>
  </si>
  <si>
    <t>Hexanauplia</t>
  </si>
  <si>
    <t>Sessilia</t>
  </si>
  <si>
    <t>Amphibalanus eburneus</t>
  </si>
  <si>
    <t>Malacostraca</t>
  </si>
  <si>
    <t>Amphipoda</t>
  </si>
  <si>
    <t>Ampithoe valida</t>
  </si>
  <si>
    <t>Aoroides longimerus</t>
  </si>
  <si>
    <t>Artémie de San Francisco</t>
  </si>
  <si>
    <t>Branchiopoda</t>
  </si>
  <si>
    <t>Anostraca</t>
  </si>
  <si>
    <t>Artemia franciscana</t>
  </si>
  <si>
    <t>Sète</t>
  </si>
  <si>
    <t>Écrevisse à pattes grêles</t>
  </si>
  <si>
    <t>Decapoda</t>
  </si>
  <si>
    <t>Astacus leptodactylus</t>
  </si>
  <si>
    <t>Balane trigone</t>
  </si>
  <si>
    <t>Balanus trigonus</t>
  </si>
  <si>
    <t>Crabe bleu</t>
  </si>
  <si>
    <t>Callinectes sapidus</t>
  </si>
  <si>
    <t>Parc naturel marin du Golfe du Lion</t>
  </si>
  <si>
    <t>Écrevisse américaine</t>
  </si>
  <si>
    <t>Faxonius limosus</t>
  </si>
  <si>
    <t>Écrevisse à tâches rouges</t>
  </si>
  <si>
    <t>Faxonius rusticus</t>
  </si>
  <si>
    <t>Grandidierella japonica</t>
  </si>
  <si>
    <t>Isopoda</t>
  </si>
  <si>
    <t>Limnoria quadripunctata</t>
  </si>
  <si>
    <t>Banyuls-sur-Mer</t>
  </si>
  <si>
    <t>Monocorophium sextonae</t>
  </si>
  <si>
    <t>Copépode parasite des huîtres</t>
  </si>
  <si>
    <t>Cyclopoida</t>
  </si>
  <si>
    <t>Myicola ostrea</t>
  </si>
  <si>
    <t>Etang deThau</t>
  </si>
  <si>
    <t>Copépode rouge</t>
  </si>
  <si>
    <t>Mytilicola intestinalis</t>
  </si>
  <si>
    <t>Etang de Thau</t>
  </si>
  <si>
    <t>Mytilicola orientalis</t>
  </si>
  <si>
    <t>Écrevisse de Californie, écrevisse signal</t>
  </si>
  <si>
    <t>Pacifastacus leniusculus</t>
  </si>
  <si>
    <t>Acartie grani</t>
  </si>
  <si>
    <t>Calanoida</t>
  </si>
  <si>
    <t>Paracartia grani</t>
  </si>
  <si>
    <t>Lagune de Thau</t>
  </si>
  <si>
    <t>Paranthura japonica</t>
  </si>
  <si>
    <t>La Grande-Motte</t>
  </si>
  <si>
    <t>Écrevisse de Louisiane</t>
  </si>
  <si>
    <t>Procambarus clarkii</t>
  </si>
  <si>
    <t>Crabe de boue ou Crabe américain</t>
  </si>
  <si>
    <t>Rhithropanopeus harrisii</t>
  </si>
  <si>
    <t>Estuaire du Vidourle</t>
  </si>
  <si>
    <t>Stenothoe georgiana</t>
  </si>
  <si>
    <t>Le Grau-du-Roi</t>
  </si>
  <si>
    <t>Proasellus meridianus</t>
  </si>
  <si>
    <t>Crabe turc</t>
  </si>
  <si>
    <t>Potamon ibericum tauricium</t>
  </si>
  <si>
    <t>Proasellus coxalis</t>
  </si>
  <si>
    <t>Argelès-sur-Mer</t>
  </si>
  <si>
    <t>Moule asiatique</t>
  </si>
  <si>
    <t>Mollusca</t>
  </si>
  <si>
    <t>Bivalvia</t>
  </si>
  <si>
    <t>Mytilida</t>
  </si>
  <si>
    <t>Arcuatula senhousia</t>
  </si>
  <si>
    <t>Corbicule asiatique, palourde asiatique</t>
  </si>
  <si>
    <t>Venerida</t>
  </si>
  <si>
    <t>Corbicula fluminea</t>
  </si>
  <si>
    <t>Crépidule américaine, pantoufle des mers</t>
  </si>
  <si>
    <t>Gastropoda</t>
  </si>
  <si>
    <t>Littorinomorpha</t>
  </si>
  <si>
    <t>Crepidula fornicata</t>
  </si>
  <si>
    <t>Stylommatophora</t>
  </si>
  <si>
    <t>Deroceras invadens</t>
  </si>
  <si>
    <t>Moule zébrée</t>
  </si>
  <si>
    <t>Myida</t>
  </si>
  <si>
    <t>Dreissena polymorpha</t>
  </si>
  <si>
    <t>Moule Quagga</t>
  </si>
  <si>
    <t>Dreissena rostriformis bugensis</t>
  </si>
  <si>
    <t>Limace de mer japonaise</t>
  </si>
  <si>
    <t>Cephalaspidea</t>
  </si>
  <si>
    <t>Port Bacarès</t>
  </si>
  <si>
    <t>Escargot turc</t>
  </si>
  <si>
    <t>Helix lucorum</t>
  </si>
  <si>
    <t>Huître creuse, huître japonaise, huître du Pacifique</t>
  </si>
  <si>
    <t>Ostreida</t>
  </si>
  <si>
    <t>Magallana gigas</t>
  </si>
  <si>
    <t>Mélanie tropicale</t>
  </si>
  <si>
    <t>Thiaridae</t>
  </si>
  <si>
    <t>Melanoides tuberculata</t>
  </si>
  <si>
    <t>Planorbine américaine</t>
  </si>
  <si>
    <t>Planoridae</t>
  </si>
  <si>
    <t>Menetus dilatatus</t>
  </si>
  <si>
    <t>Palourde américaine</t>
  </si>
  <si>
    <t>Mercenaria mercenaria</t>
  </si>
  <si>
    <t>Hydrobie des antipodes</t>
  </si>
  <si>
    <t>Potamopyrgus antipodarum</t>
  </si>
  <si>
    <t>Palourde japonaise</t>
  </si>
  <si>
    <t>Ruditapes philippinarum</t>
  </si>
  <si>
    <t>Anodonte chinoise</t>
  </si>
  <si>
    <t>Unionida</t>
  </si>
  <si>
    <t>Sinanodonta woodiana</t>
  </si>
  <si>
    <t>Moule pygmée</t>
  </si>
  <si>
    <t>Xenostrobus securis</t>
  </si>
  <si>
    <t>Hélicelle des Balkans</t>
  </si>
  <si>
    <t>Xeropicta derbentina</t>
  </si>
  <si>
    <t>Cascail / Mercierelle</t>
  </si>
  <si>
    <t>Annelida</t>
  </si>
  <si>
    <t>Polychaeta</t>
  </si>
  <si>
    <t>Sabellida</t>
  </si>
  <si>
    <t>Ficopomatus enigmaticus</t>
  </si>
  <si>
    <t>Languedoc-Rousillon</t>
  </si>
  <si>
    <t>Parasite de l'Anguille</t>
  </si>
  <si>
    <t>Nematoda</t>
  </si>
  <si>
    <t>Chromadorea</t>
  </si>
  <si>
    <t>Rhabditida</t>
  </si>
  <si>
    <t>Anguillicoloides crassus</t>
  </si>
  <si>
    <t>Platyhelminthes</t>
  </si>
  <si>
    <t>Rhabditophora</t>
  </si>
  <si>
    <t>Tricladida</t>
  </si>
  <si>
    <t>Bipalium kewense</t>
  </si>
  <si>
    <t>Caenoplana coerulea</t>
  </si>
  <si>
    <t>Diversibipalium multilineatum</t>
  </si>
  <si>
    <t>Planaire tigré</t>
  </si>
  <si>
    <t>Girardia tigrina</t>
  </si>
  <si>
    <t>Obama nungara</t>
  </si>
  <si>
    <t>Parakontikia ventrolineata</t>
  </si>
  <si>
    <t>Ascidiacea</t>
  </si>
  <si>
    <t>Phlebobranchia</t>
  </si>
  <si>
    <t>Ciona robusta</t>
  </si>
  <si>
    <t>Claveline vaporeuse</t>
  </si>
  <si>
    <t>Aplousobranchia</t>
  </si>
  <si>
    <t>Clavelina oblonga</t>
  </si>
  <si>
    <t>Méditerranée</t>
  </si>
  <si>
    <t>Mèze</t>
  </si>
  <si>
    <t>Polyandrocarpe de Zorritos</t>
  </si>
  <si>
    <t>Stolidobranchia</t>
  </si>
  <si>
    <t>Polyandrocarpa zorritensis</t>
  </si>
  <si>
    <t>Étang de Thau</t>
  </si>
  <si>
    <t>Ascidie plissée</t>
  </si>
  <si>
    <t>Styela clava</t>
  </si>
  <si>
    <t>Ascidie blanche plissée</t>
  </si>
  <si>
    <t>Styela plicata</t>
  </si>
  <si>
    <t>Cténophore américain</t>
  </si>
  <si>
    <t>Ctenophora</t>
  </si>
  <si>
    <t>Tentaculata</t>
  </si>
  <si>
    <t>Lobata</t>
  </si>
  <si>
    <t>Mnemiopsis leidyi</t>
  </si>
  <si>
    <t>Bugule brune</t>
  </si>
  <si>
    <t>Bryozoa</t>
  </si>
  <si>
    <t>Gymnolaemata</t>
  </si>
  <si>
    <t>Cheilostomatida</t>
  </si>
  <si>
    <t>Bugula neritina</t>
  </si>
  <si>
    <t>Celléphore à gros orifices</t>
  </si>
  <si>
    <t>Celleporaria brunnea</t>
  </si>
  <si>
    <t>Pectinatelle</t>
  </si>
  <si>
    <t>Phylactolaemata</t>
  </si>
  <si>
    <t>Plumatellida</t>
  </si>
  <si>
    <t>Pectinatella magnifica</t>
  </si>
  <si>
    <t>Midi-Pyrénées</t>
  </si>
  <si>
    <t>Tricellaria inopinata</t>
  </si>
  <si>
    <t>Méduse d'eau douce</t>
  </si>
  <si>
    <t>Cnidaria</t>
  </si>
  <si>
    <t>Hydrozoa</t>
  </si>
  <si>
    <t>Limnomedusae</t>
  </si>
  <si>
    <t>Craspedacusta sowerbii</t>
  </si>
  <si>
    <t>Bassin de la Garonne</t>
  </si>
  <si>
    <t>Anémone de mer</t>
  </si>
  <si>
    <t>Anthozoa</t>
  </si>
  <si>
    <t>Actiniaria</t>
  </si>
  <si>
    <t>Diadumene lineata</t>
  </si>
  <si>
    <t>Grémille</t>
  </si>
  <si>
    <t>Gymnocephalus cernua</t>
  </si>
  <si>
    <t>Esturgeon du Danube/ Sterlet</t>
  </si>
  <si>
    <t>Acipenser ruthenus</t>
  </si>
  <si>
    <t>1985 ou 2009 ?</t>
  </si>
  <si>
    <t>Calopsitte élégante</t>
  </si>
  <si>
    <t>Nymphicus hollandicus</t>
  </si>
  <si>
    <t>Able de Heckel</t>
  </si>
  <si>
    <t>Leucaspius delineatus</t>
  </si>
  <si>
    <t>Blastobasis glandulella</t>
  </si>
  <si>
    <t>Gardon rouge /Ide mélanote</t>
  </si>
  <si>
    <t>Leuciscus idus</t>
  </si>
  <si>
    <t>Caenoplana bicolor</t>
  </si>
  <si>
    <t>Monomorium carbonarium</t>
  </si>
  <si>
    <t>Omble chevalier</t>
  </si>
  <si>
    <t>Salvelinus alpinus</t>
  </si>
  <si>
    <t>Pyrénées</t>
  </si>
  <si>
    <t>Botrylle de San Diego</t>
  </si>
  <si>
    <t>Botrylloides diegensis</t>
  </si>
  <si>
    <t>Caprella scaura</t>
  </si>
  <si>
    <t>Ericthonius pugnax</t>
  </si>
  <si>
    <t>Port Camargue (Gard)</t>
  </si>
  <si>
    <t>Ianiropsis serricaudis</t>
  </si>
  <si>
    <t>Gambusie</t>
  </si>
  <si>
    <t>Cyprinidontiformes</t>
  </si>
  <si>
    <t>Gambusia holbrooki</t>
  </si>
  <si>
    <t>Carpe à grosse tête</t>
  </si>
  <si>
    <t>Hypophthalmichthys nobilis</t>
  </si>
  <si>
    <t>Emyde de Chine</t>
  </si>
  <si>
    <t>Chelonii</t>
  </si>
  <si>
    <t>Mauremys sinensis</t>
  </si>
  <si>
    <t>Bouvière</t>
  </si>
  <si>
    <t>Rhodeus amarus</t>
  </si>
  <si>
    <t>Tunicier didemnum/Didemne étendard</t>
  </si>
  <si>
    <t>Didemnum vexillum</t>
  </si>
  <si>
    <t>Catégories</t>
  </si>
  <si>
    <t>Impacts_environnementaux_score_global (coeff)</t>
  </si>
  <si>
    <t>Impacts_socio_economiques_score_global (coeff)</t>
  </si>
  <si>
    <t>Impacts_sanitaires_score_global (coeff)</t>
  </si>
  <si>
    <t>Impact majoritaire</t>
  </si>
  <si>
    <t>Environnement</t>
  </si>
  <si>
    <t>Sanitaire</t>
  </si>
  <si>
    <t>Date_observation_SINP</t>
  </si>
  <si>
    <t>Impacts environnementaux</t>
  </si>
  <si>
    <t>Impacts socio-économiques</t>
  </si>
  <si>
    <t>Impacts sanitaires</t>
  </si>
  <si>
    <t>Environnement_Sanitaire</t>
  </si>
  <si>
    <t>Socio-économique</t>
  </si>
  <si>
    <t>Environnement_Sanitaire_Socio-économique</t>
  </si>
  <si>
    <t>Score_global_impact</t>
  </si>
  <si>
    <t>Sanitaire_Socio-économique</t>
  </si>
  <si>
    <t>Etendue</t>
  </si>
  <si>
    <t>Espèce à cibler</t>
  </si>
  <si>
    <t>Non prioritaire</t>
  </si>
  <si>
    <t>Environnement_Socio-économique</t>
  </si>
  <si>
    <t>Vespa velutina</t>
  </si>
  <si>
    <t>Alerte</t>
  </si>
  <si>
    <t>Emergente</t>
  </si>
  <si>
    <t>Majeure</t>
  </si>
  <si>
    <t>Modérée</t>
  </si>
  <si>
    <t>Non EEE</t>
  </si>
  <si>
    <t>Localisée</t>
  </si>
  <si>
    <t>Novius cardinalis</t>
  </si>
  <si>
    <t>Isolée</t>
  </si>
  <si>
    <t>Score global impacts environnementaux</t>
  </si>
  <si>
    <t xml:space="preserve">Score global </t>
  </si>
  <si>
    <t>Score global impacts sanitaires</t>
  </si>
  <si>
    <t>Score global impacts socio-économiques</t>
  </si>
  <si>
    <t>Distribution géographique</t>
  </si>
  <si>
    <t>Distribution géographique (%)</t>
  </si>
  <si>
    <t>Nom vernaculaire</t>
  </si>
  <si>
    <t>CD_NOM</t>
  </si>
  <si>
    <t>Flamant du Chili</t>
  </si>
  <si>
    <t>Phoenicopteriformes</t>
  </si>
  <si>
    <t>Phoenicopterus chilensis</t>
  </si>
  <si>
    <t>Localisée en Camargue pour la région Occitanie, pas d'expansion depuis sa première observation</t>
  </si>
  <si>
    <t>Ibis sacré</t>
  </si>
  <si>
    <t>Pelecaniformes</t>
  </si>
  <si>
    <t>Threskiornis aethiopicus</t>
  </si>
  <si>
    <t>Les actions de gestion ont été efficaces, éradication totale en 2009 dans l'Aude et l'Hérault. Une seule population d’Ibis sacré en France actuellement, dans le Morbihan.. Il n'y a plus de reprodution en Camargue depuis 2007. Éradication totale en 2009 dans l'Aude et l'Hérault. Seulement quelques observations ponctuelles depuis les années 2010. A mettre dans la catégorie 'Prévention' car pourrait revenir depuis l'Italie notamment !</t>
  </si>
  <si>
    <t>Tortue alligator</t>
  </si>
  <si>
    <t>Macrochelys temminckii</t>
  </si>
  <si>
    <t>Pas de risque de naturalisation. Présence très ponctuelle. Provient du Sud des USA. Cette espèce est le seul reptile au monde à posséder un leurre pour appâter ses proies : un appendice mobile sur la langue, qui attire les poissons. Le commerce de cette tortue est soumis à des restrictions, depuis le 14 Juin 2006, à cause des prélèvements excessifs pour la vente d’animaux exotiques, et de l’exploitation de l’espèce pour sa viande. Elle est inscrite en Annexe III de la convention de Washington, aussi nommée Convention sur le commerce international des espèces de faune et de flore sauvages menacées d’extinction (CITES). Recherchée pour sa chair, elle est aussi crainte car très aggressive. Totalement aquatique, ne sort de l'eau que pour pondre. En 1997, il y avait déjà eu des observations de cette espèce dans la nature cf Haffner, 1997.
Dans les PO ou au moins qque part en Occitanie,  toutes espèces exotiques de tortues captées, sans preuves de rpeorduction (Source: Lionel Courmont)
Signalements dans le tarn (plan d'eau de Thurès) à vérifier auprès OFB 81 (Source: Bénédicte Prouff, fédé pêche 81)</t>
  </si>
  <si>
    <t>Tortue à nez de cochon</t>
  </si>
  <si>
    <t>Pelodiscus sinensis</t>
  </si>
  <si>
    <t>Penaeus aztecus</t>
  </si>
  <si>
    <t>Vue au Grau-du-roi en 2016 (Source: Cécile Massé, UMS PatriNat)</t>
  </si>
  <si>
    <t>Ctenostomatida</t>
  </si>
  <si>
    <t>Amathia verticillata</t>
  </si>
  <si>
    <t>Juste au Grau-du-Roi et à la Grande-Motte. Accidentelle</t>
  </si>
  <si>
    <t>Porifera</t>
  </si>
  <si>
    <t>Calcarea</t>
  </si>
  <si>
    <t>Leucosolenida</t>
  </si>
  <si>
    <t>Paraleucilla magna</t>
  </si>
  <si>
    <r>
      <rPr>
        <sz val="11"/>
        <color rgb="FF000000"/>
        <rFont val="Calibri"/>
        <family val="2"/>
      </rPr>
      <t xml:space="preserve">Trouvée à Port Camargue sur un bateau (Ulman et al. 2019), présente dans les ports Espagnols et Italiens (Ulman et al. 2017) (Source: Frédérique Viard)
</t>
    </r>
    <r>
      <rPr>
        <i/>
        <sz val="11"/>
        <color rgb="FF000000"/>
        <rFont val="Calibri"/>
        <family val="2"/>
      </rPr>
      <t>Paraleucilla magna</t>
    </r>
    <r>
      <rPr>
        <sz val="11"/>
        <color rgb="FF000000"/>
        <rFont val="Calibri"/>
        <family val="2"/>
      </rPr>
      <t xml:space="preserve"> est originaire des côtes sud du Brésil en Atlantique où elle est l'éponge calcaire la plus commune. Les premières observations méditerranéennes de cette éponge, considérée comme invasive, ont été faites en 2001 au sud de l'Italie. Elle a été depuis observée en mer Adriatique, à Malte, sur la Côte d'Azur, à Thau, en Catalogne, et au-delà du bassin méditerranéen aux îles Canaries.</t>
    </r>
  </si>
  <si>
    <t xml:space="preserve">Ouette de Magellan </t>
  </si>
  <si>
    <t>Chloephaga picta</t>
  </si>
  <si>
    <t>1 observation en 2018 en Haute-Garonne, de plus en plus en France, issu des autres populations européennes</t>
  </si>
  <si>
    <t>Sarcelle à ailes bleues</t>
  </si>
  <si>
    <t>Spatula discors</t>
  </si>
  <si>
    <t>1 donnée près de Montpellier en 1988</t>
  </si>
  <si>
    <t>Canard des Bahamas</t>
  </si>
  <si>
    <t>Anas bahamensis</t>
  </si>
  <si>
    <t>1 donnée près de Montpellier en 2018</t>
  </si>
  <si>
    <t>Dendrocygne fauve</t>
  </si>
  <si>
    <t>Dendrocygna bicolor</t>
  </si>
  <si>
    <t>3 données en Occitanie (OpenObs), la dernière datant de 2012</t>
  </si>
  <si>
    <t>Echiuroidea</t>
  </si>
  <si>
    <t>Arhynchite arhynchite</t>
  </si>
  <si>
    <r>
      <rPr>
        <sz val="11"/>
        <color rgb="FF000000"/>
        <rFont val="Calibri"/>
        <family val="2"/>
      </rPr>
      <t xml:space="preserve">Pour ce qui concerne l'espèce douteuse </t>
    </r>
    <r>
      <rPr>
        <i/>
        <sz val="11"/>
        <color rgb="FF000000"/>
        <rFont val="Calibri"/>
        <family val="2"/>
      </rPr>
      <t>"Arhynchite arhynchite</t>
    </r>
    <r>
      <rPr>
        <sz val="11"/>
        <color rgb="FF000000"/>
        <rFont val="Calibri"/>
        <family val="2"/>
      </rPr>
      <t>", elle a été trouvé en face de l'embouchure du Rhône et c'est le seul endroit du Golfe du Lion où elle a été trouvée avec certitude. Cependant, après discussion avec Mr Amouroux, il en a déjà trouvé un dans les année 80. C'est une espèce qui vit profondément enfouie dans le sédiment et qui n'est pas souvent capturée. Cependant, on peut considérer qu'elle est présente en Occitanie mais qu'elle n'a pas de potentiel invasif. (Source: Célline Labrune, Laboratoire d'Ecogéochimie des Environnements Benthiques (LECOB UMR 8222)) --&gt; Déplacement en liste prévention car elle est listée sur la DCSMM en méditerranée occidentale</t>
    </r>
  </si>
  <si>
    <t>Bourse brune</t>
  </si>
  <si>
    <t>Tetraodontiformes</t>
  </si>
  <si>
    <t>Stephanolepis diaspros</t>
  </si>
  <si>
    <t>Pêché une fois dans l'embouchure de l'Hérault il y a 15 ans
ENI inscrite sur la DCSMM Méditerranée occidentale dont l'introduction est à surveiller</t>
  </si>
  <si>
    <t>Perdrix chukar, Perdrix choucar</t>
  </si>
  <si>
    <t>Alectoris chukar</t>
  </si>
  <si>
    <t>De nombre relâchés à des fins cynégétiques ont eu lieu dans les années 1970-1980, un peu partout en France. Espèce absent d'Occitanie mais présente en PACA (13,06)
Hybrides de perdrix rouge / pas prioritaire (Source: Daniel Marc)</t>
  </si>
  <si>
    <t>Lézard des ruines/ Lézard sicilien</t>
  </si>
  <si>
    <t>Squamata</t>
  </si>
  <si>
    <t>Podarcis siculus</t>
  </si>
  <si>
    <t>La présence de l’espèce en France est limitée au sud-est et à la Corse, où deux sous-espèces seraient présentes (P. siculus campestris et P. siculus cettii) (Pascale et al. 2006). En Corse, les premières observations datent de 1877, mais l’espèce s’y serait probablement établie plus anciennement. En Provence, sa présence a été signalée pour la première fois dans la rade de Marseille en 1883.Erreur d'identification en Occitanie ?</t>
  </si>
  <si>
    <t>Barbotte brune</t>
  </si>
  <si>
    <t>Ameiurus nebulosus</t>
  </si>
  <si>
    <t>Carassin commun</t>
  </si>
  <si>
    <t>Carassius carassius</t>
  </si>
  <si>
    <r>
      <rPr>
        <sz val="11"/>
        <color rgb="FFFF0000"/>
        <rFont val="Calibri"/>
        <family val="2"/>
      </rPr>
      <t xml:space="preserve">Cette espèce n'est présente QUE dans l'Est de la France, et donc pas en Occitanie ! </t>
    </r>
    <r>
      <rPr>
        <sz val="11"/>
        <color rgb="FF000000"/>
        <rFont val="Calibri"/>
        <family val="2"/>
      </rPr>
      <t>(Source: Nicolas Poulet, et KEITH P., POULET N., DENYS G., CHANGEUX T., FEUNTEUN É. &amp; PERSAT H. (coord.) 2020. — Les Poissons d'eau douce de France. Deuxième édition. Muséum national d'Histoire naturelle, Paris ; Biotope, Mèze, 704 p. (Inventaires &amp; biodiversité ; 18).)</t>
    </r>
    <r>
      <rPr>
        <sz val="11"/>
        <color rgb="FFFF0000"/>
        <rFont val="Calibri"/>
        <family val="2"/>
      </rPr>
      <t xml:space="preserve"> Elle est menacée d'extinction par la pression de copétition exercée par le Carassin argenté</t>
    </r>
    <r>
      <rPr>
        <i/>
        <sz val="11"/>
        <color rgb="FFFF0000"/>
        <rFont val="Calibri"/>
        <family val="2"/>
      </rPr>
      <t xml:space="preserve"> C. gibelio</t>
    </r>
    <r>
      <rPr>
        <sz val="11"/>
        <color rgb="FFFF0000"/>
        <rFont val="Calibri"/>
        <family val="2"/>
      </rPr>
      <t>) et n'est signalée avec certitute dans qques plans d'eau, principalement en Lorraine</t>
    </r>
    <r>
      <rPr>
        <sz val="11"/>
        <color rgb="FF000000"/>
        <rFont val="Calibri"/>
        <family val="2"/>
      </rPr>
      <t xml:space="preserve">
Le Carassin commun est la seule espèce de Carassin historiquement connue en Europe. Toutefois, en 1666, une étude détaillée sur le peuplement piscicole du Rhin ne le mentionnait pas, son aire de répartition occidentale était limitée aux bassins de la Baltique et du Danube.
 Cette espèce peut nager fortement contre courant et elle peut, facilement, s’échapper de la ferme. Elle peut pondre facilement dans tout type de plans d’eau continentale. La possibilité du carassin génétiquement modifié de se reproduire avec d’autres espèces naturelles est considérable. Ceci peut contaminer le germoplasme et affecter la biodiversité des espèces. Le contrôle de la prolifération du carassin génétiquement modifié doit être rigoureux. L’utilisation récente de tétraploïdie peut être une solution à ce problème.</t>
    </r>
  </si>
  <si>
    <t>Umbre pygmée</t>
  </si>
  <si>
    <t>Esociformes</t>
  </si>
  <si>
    <t>Umbra pygmaea</t>
  </si>
  <si>
    <t>Capable de respirer de l'air donc grande résistance au manque d'oxygène et à la pollution</t>
  </si>
  <si>
    <t>Megachile disjunctiformis</t>
  </si>
  <si>
    <t>Prévention !
Espèce à surveiller.
 A été ponctuellement observée dans l’agglomération de Bologne dans le nord de l’Italie : 5 spécimens entre 2011 et 2017 (Bortolotti et al. 2018) puis de nouveau plusieurs spécimens en 2018, 2019 et 2020 (Franziska Luthi, communication personnelle). La présence de cette espèce est à surveiller en France, notamment dans les régions limitrophes de l’Italie.</t>
  </si>
  <si>
    <t>Rangia d'Atlantique</t>
  </si>
  <si>
    <t>Rangia cuneata</t>
  </si>
  <si>
    <t>ENI inscrite sur la DCSMM Manche-Mer du Nord dont l'introduction est à surveiller</t>
  </si>
  <si>
    <t>Isyndus obscurus</t>
  </si>
  <si>
    <t>Première observation en 2020 (publication) en Dordogne, première donnée pour la France et l'Europe</t>
  </si>
  <si>
    <t>Ver plat de Nouvelle-Zélande</t>
  </si>
  <si>
    <t>Neoophora</t>
  </si>
  <si>
    <t>Arthurdendyus triangulatus</t>
  </si>
  <si>
    <t>Poisson-bagnard ; Sergent-major de Mer Rouge</t>
  </si>
  <si>
    <t>Abudefduf vaigiensis</t>
  </si>
  <si>
    <t>Chirurgien</t>
  </si>
  <si>
    <t>Acanthurus monroviae</t>
  </si>
  <si>
    <t>Copépode à rames</t>
  </si>
  <si>
    <t>Copepoda</t>
  </si>
  <si>
    <t>Acartia (Acanthacartia) tonsa</t>
  </si>
  <si>
    <t>Trematoda</t>
  </si>
  <si>
    <t>Plagiorchiida</t>
  </si>
  <si>
    <t>Allolepidapedon fistulariae</t>
  </si>
  <si>
    <t>Crapet de roche</t>
  </si>
  <si>
    <t>Ambloplites rupestris</t>
  </si>
  <si>
    <t>Mouflon à manchettes/ mouflon de Barbarie</t>
  </si>
  <si>
    <t>Ammotragus lervia</t>
  </si>
  <si>
    <t>Balane imprévue</t>
  </si>
  <si>
    <t>Amphibalanus improvisus</t>
  </si>
  <si>
    <t>Arcida</t>
  </si>
  <si>
    <t>Anadara kagoshimensis</t>
  </si>
  <si>
    <t>Anadara transversa</t>
  </si>
  <si>
    <t>Poisson-loup</t>
  </si>
  <si>
    <t>Scorpaeniformes</t>
  </si>
  <si>
    <t>Anarhichas lupus</t>
  </si>
  <si>
    <t>Anguillicola novaezelandiae</t>
  </si>
  <si>
    <t>Balane croix de Malte</t>
  </si>
  <si>
    <t>Austrominius modestus</t>
  </si>
  <si>
    <t>Automate branchialis</t>
  </si>
  <si>
    <t>Brème de Danube</t>
  </si>
  <si>
    <t>Ballerus sapa</t>
  </si>
  <si>
    <t>Beryciformes</t>
  </si>
  <si>
    <t>Beryx splendens</t>
  </si>
  <si>
    <t>Polycheta</t>
  </si>
  <si>
    <t>Spionida</t>
  </si>
  <si>
    <t>Boccardia polybranchia</t>
  </si>
  <si>
    <t>Sonneur à ventre de feu</t>
  </si>
  <si>
    <t>Bombina bombina</t>
  </si>
  <si>
    <t>Littorinimorpha</t>
  </si>
  <si>
    <t>Bostrycapulus odites</t>
  </si>
  <si>
    <t>Botrylle violet</t>
  </si>
  <si>
    <t>Botrylloides violaceus</t>
  </si>
  <si>
    <r>
      <rPr>
        <sz val="11"/>
        <color rgb="FF000000"/>
        <rFont val="Calibri"/>
        <family val="2"/>
      </rPr>
      <t xml:space="preserve">Il y a eu de très grandes confusions entre </t>
    </r>
    <r>
      <rPr>
        <i/>
        <sz val="11"/>
        <color rgb="FF000000"/>
        <rFont val="Calibri"/>
        <family val="2"/>
      </rPr>
      <t>B. violaceus</t>
    </r>
    <r>
      <rPr>
        <sz val="11"/>
        <color rgb="FF000000"/>
        <rFont val="Calibri"/>
        <family val="2"/>
      </rPr>
      <t xml:space="preserve"> et </t>
    </r>
    <r>
      <rPr>
        <i/>
        <sz val="11"/>
        <color rgb="FF000000"/>
        <rFont val="Calibri"/>
        <family val="2"/>
      </rPr>
      <t>B. diegensis</t>
    </r>
    <r>
      <rPr>
        <sz val="11"/>
        <color rgb="FF000000"/>
        <rFont val="Calibri"/>
        <family val="2"/>
      </rPr>
      <t xml:space="preserve"> en Mer Méditerranée donc distribution très incertaine(Viard 2019)
Viard, F., Roby, C., Turon, X., Bouchemousse, S., Bishop, J., 2019. Cryptic diversity and database errors challenge non-indigenous species surveys: An illustration with Botrylloides spp. in the English Channel and Mediterranean Sea. Frontiers in Marine Science 6.</t>
    </r>
  </si>
  <si>
    <t>Moule de la mer Rouge</t>
  </si>
  <si>
    <t>Brachidontes pharaonis</t>
  </si>
  <si>
    <t xml:space="preserve">Sabellida </t>
  </si>
  <si>
    <t>Branchiomma boholense</t>
  </si>
  <si>
    <t>Branchiomma luctuosum</t>
  </si>
  <si>
    <t>Lièvre de mer effiloché</t>
  </si>
  <si>
    <t>Aplysiida</t>
  </si>
  <si>
    <t>Bursatella leachii</t>
  </si>
  <si>
    <t>Écureuil à ventre rouge</t>
  </si>
  <si>
    <t>Callosciurus erythraeus</t>
  </si>
  <si>
    <t>Castor du Canada</t>
  </si>
  <si>
    <t>Castor canadensis</t>
  </si>
  <si>
    <t>Eponge chinoise</t>
  </si>
  <si>
    <t>Demospongiae</t>
  </si>
  <si>
    <t>Poecilosclerida</t>
  </si>
  <si>
    <t>Celtodoryx ciocalyptoides</t>
  </si>
  <si>
    <t>mouche méditerranéenne des fruits</t>
  </si>
  <si>
    <t>Ceratitis capitata</t>
  </si>
  <si>
    <t>Puce d'eau</t>
  </si>
  <si>
    <t xml:space="preserve"> 	Diplostraca</t>
  </si>
  <si>
    <t>Cercopagis pengoi</t>
  </si>
  <si>
    <t>Caenogastropoda</t>
  </si>
  <si>
    <t>Cerithium scabridum</t>
  </si>
  <si>
    <t>Terebellida</t>
  </si>
  <si>
    <t>Chaetozone corona</t>
  </si>
  <si>
    <t>ENI inscrite sur la DCSMM de Méditerranée Occidentale dont l'introduction est à surveiller</t>
  </si>
  <si>
    <t>Chelicorophium curvispinum</t>
  </si>
  <si>
    <t>Chelicorophium sowinsky</t>
  </si>
  <si>
    <t>Écrevisse de Murray, Yabbie</t>
  </si>
  <si>
    <t>Cherax destructor</t>
  </si>
  <si>
    <t>Leptothecata</t>
  </si>
  <si>
    <t>Cirrholovenia tetranema</t>
  </si>
  <si>
    <t>Clytia linearis</t>
  </si>
  <si>
    <t>Clytia mccradyi</t>
  </si>
  <si>
    <t>Colin de Virginie</t>
  </si>
  <si>
    <t>Colinus virginanus</t>
  </si>
  <si>
    <t>Corbicule japonaise</t>
  </si>
  <si>
    <t>Corbicula leana</t>
  </si>
  <si>
    <t>Loche transalpine</t>
  </si>
  <si>
    <t>Cobitis bilineata</t>
  </si>
  <si>
    <t>Cordylophore de la Caspienne</t>
  </si>
  <si>
    <t>Anthoathecata</t>
  </si>
  <si>
    <t>Cordylophora caspia</t>
  </si>
  <si>
    <t>Corbeau familier</t>
  </si>
  <si>
    <t>Corvus splendens</t>
  </si>
  <si>
    <t>Turbellaria</t>
  </si>
  <si>
    <t>Seriata</t>
  </si>
  <si>
    <t>Dendrocoelum romanodanubiale</t>
  </si>
  <si>
    <t>Desdemona ornata</t>
  </si>
  <si>
    <t>Dikerogammarus bispinosus</t>
  </si>
  <si>
    <t>Dikerogammarus haemobaphes</t>
  </si>
  <si>
    <t>Gammare du Danube/ Crevette tueuse</t>
  </si>
  <si>
    <t>Dikerogammarus villosus</t>
  </si>
  <si>
    <t>Nudibranchia</t>
  </si>
  <si>
    <t>Dispio uncinata</t>
  </si>
  <si>
    <t>Distaplia des Bermudes</t>
  </si>
  <si>
    <t>Distaplia bermudensis</t>
  </si>
  <si>
    <t>Echinogammarus ischnus</t>
  </si>
  <si>
    <t>Echinogammarus trichiatus</t>
  </si>
  <si>
    <t>Eirene viridula</t>
  </si>
  <si>
    <t>Eleuthérodactyle de Johnstone</t>
  </si>
  <si>
    <t>Eleutherodactylus johnstonei</t>
  </si>
  <si>
    <t>Sapsap de Mer Rouge</t>
  </si>
  <si>
    <t>Equulites klunzingeri</t>
  </si>
  <si>
    <t>Eucheilota paradoxica</t>
  </si>
  <si>
    <t>Eudendrium carneum</t>
  </si>
  <si>
    <t>Eudendrium merulum</t>
  </si>
  <si>
    <t>Favorinus ghanensis</t>
  </si>
  <si>
    <t>Oronectes juvelinis</t>
  </si>
  <si>
    <t>Écrevisse à pinces bleues</t>
  </si>
  <si>
    <t>Faxonius virilis</t>
  </si>
  <si>
    <t>Filellum serratum</t>
  </si>
  <si>
    <t>Cardiida</t>
  </si>
  <si>
    <t>Fulvia fragilis</t>
  </si>
  <si>
    <t>Gammarus roeselii</t>
  </si>
  <si>
    <t>Garveia franciscana</t>
  </si>
  <si>
    <t>Gonionemus vertens</t>
  </si>
  <si>
    <t>Graptémyde pseudogéographique</t>
  </si>
  <si>
    <t>Graptemys pseudogeographica</t>
  </si>
  <si>
    <t>Gymnammodytes semisquamatus</t>
  </si>
  <si>
    <t>Crabe sanguin</t>
  </si>
  <si>
    <t>Hemigrapsus sanguineus</t>
  </si>
  <si>
    <t>Crabe à pinceaux de Takano</t>
  </si>
  <si>
    <t>Hemigrapsus takanoi</t>
  </si>
  <si>
    <t>ENI inscrite sur la DCSMM pour le Golfe de gascogne, Mers Celtiques, et Manche-Mer du Nord</t>
  </si>
  <si>
    <t>Crevette rouge sang</t>
  </si>
  <si>
    <t>Mysida</t>
  </si>
  <si>
    <t>Hemimysis anomala</t>
  </si>
  <si>
    <t>Hydroides dirampha</t>
  </si>
  <si>
    <t>Hypania invalida</t>
  </si>
  <si>
    <t>Jaera istri</t>
  </si>
  <si>
    <t>Calicagère blanche</t>
  </si>
  <si>
    <t>Kyphosus sectatrix</t>
  </si>
  <si>
    <t>Leiochrides australis</t>
  </si>
  <si>
    <t>Eunicida</t>
  </si>
  <si>
    <t>Leodice antennata</t>
  </si>
  <si>
    <t>Limnomysis benedeni</t>
  </si>
  <si>
    <t>Lysidice collaris</t>
  </si>
  <si>
    <t>Wallaby de Bennett</t>
  </si>
  <si>
    <t>Diprotodontia</t>
  </si>
  <si>
    <t>Macropus rufogriseus</t>
  </si>
  <si>
    <t>Emyde mutique</t>
  </si>
  <si>
    <t>Mauremys mutica</t>
  </si>
  <si>
    <t>Mediomastus capensis</t>
  </si>
  <si>
    <t>Melibe viridis</t>
  </si>
  <si>
    <t>Menaethius monoceros</t>
  </si>
  <si>
    <t>Bugulina fulva</t>
  </si>
  <si>
    <t>Metacalanus acutioperculum</t>
  </si>
  <si>
    <t>Metasychis gotoi</t>
  </si>
  <si>
    <t>Microcosmus exasperatus</t>
  </si>
  <si>
    <t>Microcosme à écailles</t>
  </si>
  <si>
    <t>Microcosmus squamiger</t>
  </si>
  <si>
    <t>Moerisia inkermanica</t>
  </si>
  <si>
    <t>Molgula manhattensis</t>
  </si>
  <si>
    <t>Muntjac de Chine</t>
  </si>
  <si>
    <t>Certartiodactyla</t>
  </si>
  <si>
    <t>Muntiacus reevesi</t>
  </si>
  <si>
    <t>Mye des sables/ bec de Jar/Clauque</t>
  </si>
  <si>
    <t>Mya arenaria</t>
  </si>
  <si>
    <t>Moule d'Amérique/ Fausse moule brune</t>
  </si>
  <si>
    <t>Mytilopsis leucophaeata</t>
  </si>
  <si>
    <t>Gobie fluviatile</t>
  </si>
  <si>
    <t>Neogobius fluviatilis</t>
  </si>
  <si>
    <t>Gobie à tâches noires</t>
  </si>
  <si>
    <t>Neogobius melanostomus</t>
  </si>
  <si>
    <t>Phyllodocida</t>
  </si>
  <si>
    <t>Nereis jacksoni</t>
  </si>
  <si>
    <t>Notomastus mossambicus</t>
  </si>
  <si>
    <t>Madrépore encroûtant</t>
  </si>
  <si>
    <t>Scleractinia</t>
  </si>
  <si>
    <t>Oculinea patagonica</t>
  </si>
  <si>
    <t>Octotiara russelli</t>
  </si>
  <si>
    <t>Oenone fulgida</t>
  </si>
  <si>
    <t>Saumon rose</t>
  </si>
  <si>
    <t>Oncorhynchus gorbuscha</t>
  </si>
  <si>
    <t>Oulastrea crispata</t>
  </si>
  <si>
    <t>Crabe marbré</t>
  </si>
  <si>
    <t>Pachygrapsus transversus</t>
  </si>
  <si>
    <t>Bouquet migrateur/ Crevette à grandes pinces /Crevette orientale</t>
  </si>
  <si>
    <t>Palaemon macrodactylus</t>
  </si>
  <si>
    <t>ENI inscrite sur la DCSMM Méditerranée Occidentale dont l'introduction est à surveiller</t>
  </si>
  <si>
    <t>Grenouille verte de Bedriaga</t>
  </si>
  <si>
    <t>Pelophylax bedriagae</t>
  </si>
  <si>
    <t>Grenouille verte des Balkans</t>
  </si>
  <si>
    <t>Pelophylax kurtmuelleri</t>
  </si>
  <si>
    <t>Penaeus semisulcatus</t>
  </si>
  <si>
    <t>Goujon de l'amour</t>
  </si>
  <si>
    <t>Perccottus glenii</t>
  </si>
  <si>
    <t>Crabe plat des oursins</t>
  </si>
  <si>
    <t>Percnon gibbesi</t>
  </si>
  <si>
    <t>Perophora multiclathrata</t>
  </si>
  <si>
    <t>Petricolaria pholadiformis</t>
  </si>
  <si>
    <t>Spinorbe de Berkeley</t>
  </si>
  <si>
    <t>Pileolaria berkelyana</t>
  </si>
  <si>
    <t>Pinctada margaritifera</t>
  </si>
  <si>
    <t>Pinge brésilien</t>
  </si>
  <si>
    <t>Pinguipes brasilianus</t>
  </si>
  <si>
    <t>Serpenton à selles</t>
  </si>
  <si>
    <t>Anguilliformes</t>
  </si>
  <si>
    <t>Pisodonophis semicinctus</t>
  </si>
  <si>
    <t>Tisserin gendarme</t>
  </si>
  <si>
    <t>Ploceus cucullatus</t>
  </si>
  <si>
    <t>Poisson-chat rayé</t>
  </si>
  <si>
    <t>Plotosus lineatus</t>
  </si>
  <si>
    <t>Guppy</t>
  </si>
  <si>
    <t>Cyprinodontiformes</t>
  </si>
  <si>
    <t>Poecilia reticulata</t>
  </si>
  <si>
    <t>Polydora colonia</t>
  </si>
  <si>
    <t>Polydora cornuta</t>
  </si>
  <si>
    <t>Gobie de Kessler</t>
  </si>
  <si>
    <t>Ponticola kessleri</t>
  </si>
  <si>
    <t>Étrille bleue</t>
  </si>
  <si>
    <t>Portunus segnis</t>
  </si>
  <si>
    <t>Écrevisse marbrée/ des marécages</t>
  </si>
  <si>
    <t>Procambarus virginalis</t>
  </si>
  <si>
    <t>Prionospio pygmaeus</t>
  </si>
  <si>
    <t>Gobie demi-lune, Gobie à nez tubulaire</t>
  </si>
  <si>
    <t>Proterorhinus semilunaris</t>
  </si>
  <si>
    <t>Dérivant gélatineux</t>
  </si>
  <si>
    <t>Psenes pellucidus</t>
  </si>
  <si>
    <t>Poisson-lion</t>
  </si>
  <si>
    <t>Pterois volitans</t>
  </si>
  <si>
    <t>Spongillidae</t>
  </si>
  <si>
    <t>Radiospongilla cerebellata</t>
  </si>
  <si>
    <t>Rapana veiné</t>
  </si>
  <si>
    <t>Neogastropoda</t>
  </si>
  <si>
    <t>Rapana venosa</t>
  </si>
  <si>
    <t>Écureuil gris d'Amérique</t>
  </si>
  <si>
    <t>Sciurus carolinensis</t>
  </si>
  <si>
    <t>Écureuil renard/ écureil fauve</t>
  </si>
  <si>
    <t>Sciurus niger</t>
  </si>
  <si>
    <t>Sertularia marginata</t>
  </si>
  <si>
    <t>Spirorbis (Spirorbis) marioni</t>
  </si>
  <si>
    <t>Poisson-lapin à queue tronquée</t>
  </si>
  <si>
    <t>Siganus luridus</t>
  </si>
  <si>
    <t>Tamia de Sibérie</t>
  </si>
  <si>
    <t>Tamias sibiricus</t>
  </si>
  <si>
    <t>Tayuva lilacina</t>
  </si>
  <si>
    <t>Cephalopoda</t>
  </si>
  <si>
    <t>Octopoda</t>
  </si>
  <si>
    <t>Tremoctopus gracilis</t>
  </si>
  <si>
    <t>Poecilostomatoida</t>
  </si>
  <si>
    <t>Triconia rufa</t>
  </si>
  <si>
    <t>Triconia umerus</t>
  </si>
  <si>
    <t>Petite mangouste indienne/ Mangouste de Java</t>
  </si>
  <si>
    <t>Urva javanica</t>
  </si>
  <si>
    <t>Brème de la Mer noire</t>
  </si>
  <si>
    <t>Vimba vimba</t>
  </si>
  <si>
    <t>Xénope lisse</t>
  </si>
  <si>
    <t>Xenopus laevis</t>
  </si>
  <si>
    <t>Black-bass à petite bouche</t>
  </si>
  <si>
    <t>Micropterus dolomieu</t>
  </si>
  <si>
    <t>Neodryinus typhlocybae</t>
  </si>
  <si>
    <t>Aleurode des serres/ Mouche blanche</t>
  </si>
  <si>
    <t>Trialeurodes vaporariorum</t>
  </si>
  <si>
    <t>Canard de Chiloé</t>
  </si>
  <si>
    <t>Anas sibilatrix</t>
  </si>
  <si>
    <t>Acizzia jamatonica</t>
  </si>
  <si>
    <t>Orthoptera</t>
  </si>
  <si>
    <t>Topana cincticornis</t>
  </si>
  <si>
    <t>Decticelle corse</t>
  </si>
  <si>
    <t>Eupholidoptera tyrrhenica</t>
  </si>
  <si>
    <t>Voir avec David Soulet pourquoi cette espèce est listée en Nouvelle Aquitaine</t>
  </si>
  <si>
    <t>Ambrette aquatique</t>
  </si>
  <si>
    <t>Hygrophila</t>
  </si>
  <si>
    <t>Pseudosuccinea columella</t>
  </si>
  <si>
    <t>Cacopsylla fluguralis</t>
  </si>
  <si>
    <t>Esturgeon du Danube</t>
  </si>
  <si>
    <t>Acipenser gueldenstaedtii</t>
  </si>
  <si>
    <t>Esturgeons souvent introduits dans étangs de pêche sans idstinction des espèces (Source: Nicolas Poulet, OFB) Donc présence probable occasionnelle</t>
  </si>
  <si>
    <t>Cochenille du mûrier</t>
  </si>
  <si>
    <t>Pseudaulacaspis pentagona</t>
  </si>
  <si>
    <t>Astrild bec de corail /Astrild ondulé</t>
  </si>
  <si>
    <t>Estrilda astrild</t>
  </si>
  <si>
    <t>Introduite envahissante à la Réunion</t>
  </si>
  <si>
    <t>Bitoma siccana</t>
  </si>
  <si>
    <t>Canard à bec tâcheté</t>
  </si>
  <si>
    <t>Anas poecilorhyncha</t>
  </si>
  <si>
    <t>Gammarus tigrinus</t>
  </si>
  <si>
    <t>Tilapia du Nil</t>
  </si>
  <si>
    <t>Oreochromis niloticus</t>
  </si>
  <si>
    <t>Goujon de l'Ukraine</t>
  </si>
  <si>
    <t>Romanogobio belingi</t>
  </si>
  <si>
    <t>Petite mangouste indienne</t>
  </si>
  <si>
    <t>Urva auropunctata</t>
  </si>
  <si>
    <t>Perruche Alexandre</t>
  </si>
  <si>
    <t>Psittacula eupatria</t>
  </si>
  <si>
    <t>Ecureuil de Finlayson</t>
  </si>
  <si>
    <t>Callosciurus finlaysonii</t>
  </si>
  <si>
    <t>Présent en Italie (unique pays en Europe selon CABI)</t>
  </si>
  <si>
    <t>Lapin de Floride</t>
  </si>
  <si>
    <t>Sylvilagus floridanus</t>
  </si>
  <si>
    <t>Serpent roi de Californie</t>
  </si>
  <si>
    <t>Lampropeltis getulus</t>
  </si>
  <si>
    <t>Baret</t>
  </si>
  <si>
    <t>Morone americana</t>
  </si>
  <si>
    <t>Choqueromort</t>
  </si>
  <si>
    <t>Fundulus heteroclitus</t>
  </si>
  <si>
    <t>Présent au Sud de l'Espagne</t>
  </si>
  <si>
    <t>Fourmi de feu</t>
  </si>
  <si>
    <t>Solenopsis geminata</t>
  </si>
  <si>
    <t xml:space="preserve">Fourmi de feu </t>
  </si>
  <si>
    <t>Solenopsis invicta</t>
  </si>
  <si>
    <t>Inséparable rosegorge</t>
  </si>
  <si>
    <t>Agapornis rosegorge</t>
  </si>
  <si>
    <t>Poisson tête de serpent</t>
  </si>
  <si>
    <t>Channa argus</t>
  </si>
  <si>
    <t>Tête de boule</t>
  </si>
  <si>
    <t>Pimephales promelas</t>
  </si>
  <si>
    <t>Rascasse volante, Poisson-Lion</t>
  </si>
  <si>
    <t>Pterois miles</t>
  </si>
  <si>
    <r>
      <t xml:space="preserve">Présent en Méditerranée orientale
ENI inscrite sur la DCSMM Méditerranée Occidentale dont l'introduction est à surveiller
</t>
    </r>
    <r>
      <rPr>
        <i/>
        <sz val="11"/>
        <color rgb="FFFF0000"/>
        <rFont val="Calibri"/>
        <family val="2"/>
      </rPr>
      <t xml:space="preserve"> "une des espèces qui nous « inquiète » en tant que gestionnaire est le poisson lion qui n’est pas encore par chez nous mais qui remonte la Méditerranée de l’est vers l’ouest" Noémie Michez PNM Golfe du Lion</t>
    </r>
    <r>
      <rPr>
        <sz val="11"/>
        <color theme="1"/>
        <rFont val="Calibri"/>
        <family val="2"/>
      </rPr>
      <t xml:space="preserve">
</t>
    </r>
  </si>
  <si>
    <t>Ecrevisse bleue</t>
  </si>
  <si>
    <t xml:space="preserve">Malacostraca
</t>
  </si>
  <si>
    <t>Cherax quadricarinatus</t>
  </si>
  <si>
    <t>Ecrevisse de la rivière blanche</t>
  </si>
  <si>
    <t>Procambarus acutus</t>
  </si>
  <si>
    <t>Ecrevisse bleue de Floride</t>
  </si>
  <si>
    <t>Procambarus alleni</t>
  </si>
  <si>
    <t>Tilapia du Mozambique</t>
  </si>
  <si>
    <t>Oreochromis mossambicus</t>
  </si>
  <si>
    <t>Poisson ballon/ Ballon à bande argentée</t>
  </si>
  <si>
    <t>Lagocephalus sceleratus</t>
  </si>
  <si>
    <t>Sarcelle élégante</t>
  </si>
  <si>
    <t>Sibirionetta formosa</t>
  </si>
  <si>
    <t>Aucune données de présence dans OpenObs, vérifier SICEN</t>
  </si>
  <si>
    <t>Scyphozoa</t>
  </si>
  <si>
    <t>Rhizostomeae</t>
  </si>
  <si>
    <t>Phyllorhiza punctata</t>
  </si>
  <si>
    <t>Absente de Médieterranée occidentale, mais présente sur les côtes tunisiennes (Source: Delphine Bonnet; CR Tour du Valat)</t>
  </si>
  <si>
    <t xml:space="preserve">Méduse adhésive </t>
  </si>
  <si>
    <r>
      <rPr>
        <i/>
        <sz val="11"/>
        <color theme="1"/>
        <rFont val="Calibri"/>
        <family val="2"/>
      </rPr>
      <t>A priori</t>
    </r>
    <r>
      <rPr>
        <sz val="11"/>
        <color theme="1"/>
        <rFont val="Calibri"/>
        <family val="2"/>
      </rPr>
      <t xml:space="preserve">, absente d'Occitanie.
Introduite par la conchyliculture.présente à Berre depuis 2016 (Source: Guillaume Marchessaux)
Habitat: Benthique, vit accrochée aux herbiers
Planctonophage, possiblement sur le benthos aussi </t>
    </r>
  </si>
  <si>
    <t>Coati roux</t>
  </si>
  <si>
    <t>Nasua nasua</t>
  </si>
  <si>
    <t>Non établie en France mais observation d'individus échappées de zoos dans le Lot en 2013 et 2014. Pas de population naturalisée ou en expansion à l'heure actuelle. Pas d'impacts répertoriés sur le territoire. En Europe il est établi pour le moment seulement en Espagne. Réglementation forte qui empêche qu'il devienne un NAC</t>
  </si>
  <si>
    <t>Inséparable masqué</t>
  </si>
  <si>
    <t>Agapornis personatus</t>
  </si>
  <si>
    <r>
      <rPr>
        <sz val="11"/>
        <color rgb="FF000000"/>
        <rFont val="Calibri"/>
        <family val="2"/>
      </rPr>
      <t xml:space="preserve">Individus isolés : 1 observation dans le Gard (2018) et 1 dans l'Hérault (2017). Présente dans les Alpes-Maritimes (Population de 30 individus nicheurs)
</t>
    </r>
    <r>
      <rPr>
        <sz val="11"/>
        <color rgb="FF073763"/>
        <rFont val="Calibri"/>
        <family val="2"/>
      </rPr>
      <t xml:space="preserve">
Présent Gard/Hérault/Tarn</t>
    </r>
  </si>
  <si>
    <t>Capucin bec-de-plomb</t>
  </si>
  <si>
    <t>Euodice malabarica</t>
  </si>
  <si>
    <r>
      <rPr>
        <sz val="11"/>
        <color rgb="FF000000"/>
        <rFont val="Calibri"/>
        <family val="2"/>
      </rPr>
      <t xml:space="preserve">Oiseau de cage très prisé. La population semble ne pas s'étendre
</t>
    </r>
    <r>
      <rPr>
        <sz val="11"/>
        <color rgb="FF073763"/>
        <rFont val="Calibri"/>
        <family val="2"/>
      </rPr>
      <t>Présence Gard et Hérault (Nicheur en France mais pas en Occitanie)</t>
    </r>
  </si>
  <si>
    <t>Perruche ondulée</t>
  </si>
  <si>
    <t>Melopsittacus undulatus</t>
  </si>
  <si>
    <r>
      <rPr>
        <sz val="11"/>
        <color rgb="FF000000"/>
        <rFont val="Calibri"/>
        <family val="2"/>
      </rPr>
      <t xml:space="preserve">Première introduction européenne en 1840 en Angleterre
</t>
    </r>
    <r>
      <rPr>
        <sz val="11"/>
        <color rgb="FF073763"/>
        <rFont val="Calibri"/>
        <family val="2"/>
      </rPr>
      <t>Non nicheur en France a priori</t>
    </r>
  </si>
  <si>
    <t>Conure veuve</t>
  </si>
  <si>
    <t>Myiopsitta monacha</t>
  </si>
  <si>
    <r>
      <t xml:space="preserve">En France, la nidification est connue depuis les années 1970, mais aucune population ne s’est réellement développée (pression de chasse, destruction par les agriculteurs). Aurait été vue à Montpellier
</t>
    </r>
    <r>
      <rPr>
        <sz val="11"/>
        <color rgb="FF073763"/>
        <rFont val="Calibri"/>
        <family val="2"/>
      </rPr>
      <t>Nicheur en France mais pas en Occitanie
Arrivée probable prochainement dans les PO par la Catalogne (vigilance ++)</t>
    </r>
  </si>
  <si>
    <t>Tadorne casarca</t>
  </si>
  <si>
    <t>Tadorna ferruginea</t>
  </si>
  <si>
    <t>Les effectifs en France sont faibles</t>
  </si>
  <si>
    <t>Érismature rousse</t>
  </si>
  <si>
    <t>Oxyura jamaicensis</t>
  </si>
  <si>
    <r>
      <rPr>
        <sz val="11"/>
        <color rgb="FF000000"/>
        <rFont val="Calibri"/>
        <family val="2"/>
      </rPr>
      <t xml:space="preserve">Population en baisse en 2020 pour la 3ème année consécutive grâce aux actions de lutte
</t>
    </r>
    <r>
      <rPr>
        <sz val="11"/>
        <color rgb="FF073763"/>
        <rFont val="Calibri"/>
        <family val="2"/>
      </rPr>
      <t>Nicheur en France mais pas en Occitanie</t>
    </r>
  </si>
  <si>
    <t>Flamant nain</t>
  </si>
  <si>
    <t>Phoenicopterus minor</t>
  </si>
  <si>
    <r>
      <t xml:space="preserve">Aurait le potentiel de nicher
 A retirer de la liste analyse de risques selon Antoine Joris car appartient désormais à la catégorie A de la faune sauvage (Liste des oiseaux protégés sur l'ensemble du territoire et les modalités de leur protection : Article 4)
</t>
    </r>
    <r>
      <rPr>
        <sz val="11"/>
        <color rgb="FF073763"/>
        <rFont val="Calibri"/>
        <family val="2"/>
      </rPr>
      <t>Ne serait pas nicheur en France (dont l'Occitanie)</t>
    </r>
  </si>
  <si>
    <t>Syngnathus rostellatus</t>
  </si>
  <si>
    <t>Pas de présence avérée sur le territoire mais des observations en Ariège et dans le Gard ont été remontées. Une donnée en 2011 dans le Tarn (OFB). Très présent dans l'Est de la France. Établi dans plus de cinq pays européen. La plupart des populations proviennent de la dispersion naturelle des individus relâchés dans l'Europe de l'Est.</t>
  </si>
  <si>
    <t>Grenouille taureau</t>
  </si>
  <si>
    <t>Lithobates catesbeianus</t>
  </si>
  <si>
    <t>Présence supposée sur le territoire de la Communuaté d'Agglomération Hérault Méditerranéee
 (Source :  Kimberley ALBERT
Chargée de Mission Milieux Aquatiques
Service Ingénierie Aquatique et Risques 
Direction de l'Environnement et du Littoral
Communauté d'Agglomération Hérault Méditerranée)</t>
  </si>
  <si>
    <t>Pseudemys spp.</t>
  </si>
  <si>
    <t>Considérer toute espèce du genre qui n'est pas indigène.
Présence très probable (Source: Lionel Courmont) mais attente de donnée validée (car aucune pour le moment</t>
  </si>
  <si>
    <t>Chrysemys spp.</t>
  </si>
  <si>
    <t>Graptemys spp.</t>
  </si>
  <si>
    <t>Tortues molles</t>
  </si>
  <si>
    <t>Apalone spp</t>
  </si>
  <si>
    <t>Kinosternon spp</t>
  </si>
  <si>
    <t>Pelomedusa spp</t>
  </si>
  <si>
    <t>Pelusios spp</t>
  </si>
  <si>
    <t>Sternotherus spp</t>
  </si>
  <si>
    <t>Clemmys spp.</t>
  </si>
  <si>
    <t>Trachemys spp.</t>
  </si>
  <si>
    <t>Considérer toute espèce du genre qui n'est pas indigène.
Présence très probable (Source: Lionel Courmont) mais attente de donnée validée (car aucune pour le moment
Dans les PO, toutes espèces exotiques de tortues captées, sans preuves de rpeorduction (Source: Lionel Courmont)</t>
  </si>
  <si>
    <t>au moins 4 individus sur la Fosseilles (le BV de étang de Canet en roussillon) et il y a une donnée dans l'Herault (Source : Lionel Courmont, données FauneLR remontées  au SINP par le CEFE)
Cependant, contrairement à la Tortue de Floride, sa présence en milieu naturel est anecdotique et ne semble pas présenter de risque de naturalisation (Haffner, 1997 ; Kopecky et al., 2013 ; Thévenot, 2014).
Dans les PO, toutes espèces exotiques de tortues captées, sans preuves de rpeorduction (Source: Lionel Courmont)</t>
  </si>
  <si>
    <t>Présence</t>
  </si>
  <si>
    <t>Tentatives d'introduction sans succès (Source: Daniel Marc), non prioritaire</t>
  </si>
  <si>
    <t>Spélerpès de Strinati</t>
  </si>
  <si>
    <t>Urodela</t>
  </si>
  <si>
    <t>Speleomantes strinatii</t>
  </si>
  <si>
    <t>Score_global_impacts_socioculturels</t>
  </si>
  <si>
    <t>Socio-economique_Sanitaire</t>
  </si>
  <si>
    <t>Non prioritaire (V. Prié), en France depuis longtemps et ne semble pas causer problème</t>
  </si>
  <si>
    <t>Haloa japonica</t>
  </si>
  <si>
    <t>Le charançon du gazon</t>
  </si>
  <si>
    <t>Sphenophorus placidus</t>
  </si>
  <si>
    <t>Prioritaire (ravageur culture + espaces verts, golfs)</t>
  </si>
  <si>
    <t>Rhyncophorus ferrugineus</t>
  </si>
  <si>
    <t>Prioritaire (F. covato)</t>
  </si>
  <si>
    <t>Grenouille rieuse</t>
  </si>
  <si>
    <t>Pelophylax ridibundus</t>
  </si>
  <si>
    <t>Haminoea japonica</t>
  </si>
  <si>
    <t>ENI</t>
  </si>
  <si>
    <t>X</t>
  </si>
  <si>
    <t>Dunkerque</t>
  </si>
  <si>
    <t>Mustela vison</t>
  </si>
  <si>
    <t>Priorité 1</t>
  </si>
  <si>
    <t>Priorité 2</t>
  </si>
  <si>
    <t>Non prioritaire selon experts</t>
  </si>
  <si>
    <t>Feuillet 2</t>
  </si>
  <si>
    <t>Feuillet 3</t>
  </si>
  <si>
    <t>Feuillet 4</t>
  </si>
  <si>
    <t>Feuillet 5</t>
  </si>
  <si>
    <t>Feuillet 6</t>
  </si>
  <si>
    <t>Feuillet 7</t>
  </si>
  <si>
    <t>Feuillet 8</t>
  </si>
  <si>
    <t>Scores et répartition des espèces soumises à analyses de risques (Majeure, Modérée, Emergente, Alerte, EE non E)</t>
  </si>
  <si>
    <t>EE non E</t>
  </si>
  <si>
    <t>Prévention</t>
  </si>
  <si>
    <t>Code couleur utilisé dans les feuillets 2 à 7</t>
  </si>
  <si>
    <t>Score_cout_gestion</t>
  </si>
  <si>
    <t xml:space="preserve">On peut pressentir que l'extension est catastrophique sur le plan écologique, sans pouvoir l'argumenter autant qu'on le voudrait, ou qu'il serait nécessaire. D'ailleurs, pour répondre à l'une de vos questions, si je devais souhaiter qu'on se penche particulièrement sur une espèce, il s'agirait de la pyrale du buis. </t>
  </si>
  <si>
    <t xml:space="preserve">Prioritaire </t>
  </si>
  <si>
    <t xml:space="preserve">Non prioritaire </t>
  </si>
  <si>
    <t xml:space="preserve">Prioritaire et majeure pour les milieux lagunaires </t>
  </si>
  <si>
    <t>Installée depuis longtemps (dynamique stable), non prioritaire</t>
  </si>
  <si>
    <t xml:space="preserve">Non prioritaire, naturalisée mais impact faible. Espèce ne posant pas de soucis </t>
  </si>
  <si>
    <t xml:space="preserve">Prioritaire autant que le Bombyx du palmier </t>
  </si>
  <si>
    <t>Perroquet jaco</t>
  </si>
  <si>
    <t>Psittacus erithacus</t>
  </si>
  <si>
    <t>Taxon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</si>
</sst>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font>
    <font>
      <sz val="10"/>
      <color theme="1"/>
      <name val="Arial"/>
      <family val="2"/>
    </font>
    <font>
      <b/>
      <sz val="11"/>
      <color rgb="FF000000"/>
      <name val="Calibri"/>
      <family val="2"/>
    </font>
    <font>
      <sz val="11"/>
      <color rgb="FF000000"/>
      <name val="Calibri"/>
      <family val="2"/>
    </font>
    <font>
      <i/>
      <sz val="11"/>
      <color rgb="FF000000"/>
      <name val="Calibri"/>
      <family val="2"/>
    </font>
    <font>
      <sz val="10"/>
      <color rgb="FF000000"/>
      <name val="Arial"/>
      <family val="2"/>
    </font>
    <font>
      <sz val="10"/>
      <color rgb="FF000000"/>
      <name val="Calibri"/>
      <family val="2"/>
    </font>
    <font>
      <sz val="11"/>
      <color theme="1"/>
      <name val="Calibri"/>
      <family val="2"/>
    </font>
    <font>
      <b/>
      <sz val="11"/>
      <name val="Calibri"/>
      <family val="2"/>
    </font>
    <font>
      <sz val="10"/>
      <name val="Arial"/>
      <family val="2"/>
    </font>
    <font>
      <sz val="11"/>
      <name val="Calibri"/>
      <family val="2"/>
      <scheme val="minor"/>
    </font>
    <font>
      <sz val="11"/>
      <name val="Calibri"/>
      <family val="2"/>
    </font>
    <font>
      <sz val="11"/>
      <color rgb="FFFF0000"/>
      <name val="Calibri"/>
      <family val="2"/>
    </font>
    <font>
      <i/>
      <sz val="11"/>
      <color rgb="FFFF0000"/>
      <name val="Calibri"/>
      <family val="2"/>
    </font>
    <font>
      <i/>
      <sz val="11"/>
      <name val="Calibri"/>
      <family val="2"/>
    </font>
    <font>
      <i/>
      <sz val="11"/>
      <color theme="1"/>
      <name val="Calibri"/>
      <family val="2"/>
    </font>
    <font>
      <sz val="11"/>
      <color rgb="FF073763"/>
      <name val="Calibri"/>
      <family val="2"/>
    </font>
    <font>
      <i/>
      <sz val="10"/>
      <color theme="1"/>
      <name val="Arial"/>
      <family val="2"/>
    </font>
    <font>
      <b/>
      <sz val="11"/>
      <color theme="1"/>
      <name val="Calibri"/>
      <family val="2"/>
      <scheme val="minor"/>
    </font>
  </fonts>
  <fills count="24">
    <fill>
      <patternFill patternType="none"/>
    </fill>
    <fill>
      <patternFill patternType="gray125"/>
    </fill>
    <fill>
      <patternFill patternType="solid">
        <fgColor rgb="FF6FA8DC"/>
        <bgColor indexed="64"/>
      </patternFill>
    </fill>
    <fill>
      <patternFill patternType="solid">
        <fgColor rgb="FF999999"/>
        <bgColor indexed="64"/>
      </patternFill>
    </fill>
    <fill>
      <patternFill patternType="solid">
        <fgColor rgb="FFA64D79"/>
        <bgColor indexed="64"/>
      </patternFill>
    </fill>
    <fill>
      <patternFill patternType="solid">
        <fgColor rgb="FF00FF00"/>
        <bgColor indexed="64"/>
      </patternFill>
    </fill>
    <fill>
      <patternFill patternType="solid">
        <fgColor rgb="FFE06666"/>
        <bgColor indexed="64"/>
      </patternFill>
    </fill>
    <fill>
      <patternFill patternType="solid">
        <fgColor rgb="FFF3F3F3"/>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bgColor indexed="64"/>
      </patternFill>
    </fill>
    <fill>
      <patternFill patternType="solid">
        <fgColor rgb="FFFF66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theme="9"/>
      </patternFill>
    </fill>
    <fill>
      <patternFill patternType="solid">
        <fgColor rgb="FF6FA8DC"/>
        <bgColor rgb="FF6FA8DC"/>
      </patternFill>
    </fill>
    <fill>
      <patternFill patternType="solid">
        <fgColor rgb="FFEFEFEF"/>
        <bgColor rgb="FFEFEFEF"/>
      </patternFill>
    </fill>
    <fill>
      <patternFill patternType="solid">
        <fgColor rgb="FFD9D9D9"/>
        <bgColor indexed="64"/>
      </patternFill>
    </fill>
    <fill>
      <patternFill patternType="solid">
        <fgColor rgb="FFFF9999"/>
        <bgColor indexed="64"/>
      </patternFill>
    </fill>
    <fill>
      <patternFill patternType="solid">
        <fgColor theme="0" tint="-0.249977111117893"/>
        <bgColor indexed="64"/>
      </patternFill>
    </fill>
    <fill>
      <patternFill patternType="solid">
        <fgColor rgb="FFA6A6A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s>
  <cellStyleXfs count="3">
    <xf numFmtId="0" fontId="0" fillId="0" borderId="0"/>
    <xf numFmtId="0" fontId="6" fillId="0" borderId="0"/>
    <xf numFmtId="0" fontId="6" fillId="0" borderId="0"/>
  </cellStyleXfs>
  <cellXfs count="271">
    <xf numFmtId="0" fontId="0" fillId="0" borderId="0" xfId="0"/>
    <xf numFmtId="0" fontId="2" fillId="5" borderId="1" xfId="0" applyFont="1" applyFill="1" applyBorder="1" applyAlignment="1">
      <alignment horizontal="center" vertical="center" wrapText="1"/>
    </xf>
    <xf numFmtId="0" fontId="0" fillId="0" borderId="1" xfId="0" applyBorder="1" applyAlignment="1">
      <alignment horizont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3" fillId="3" borderId="10" xfId="0" applyFont="1" applyFill="1" applyBorder="1" applyAlignment="1">
      <alignment vertical="center" wrapText="1"/>
    </xf>
    <xf numFmtId="0" fontId="3" fillId="5"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0" fillId="13" borderId="12" xfId="0" applyFill="1" applyBorder="1" applyAlignment="1">
      <alignment horizontal="center" vertical="center"/>
    </xf>
    <xf numFmtId="0" fontId="0" fillId="13" borderId="14"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1" xfId="0" applyFill="1" applyBorder="1" applyAlignment="1">
      <alignment horizontal="center" vertical="center" wrapText="1"/>
    </xf>
    <xf numFmtId="0" fontId="0" fillId="13" borderId="3" xfId="0" applyFill="1" applyBorder="1" applyAlignment="1">
      <alignment horizontal="center" vertical="center"/>
    </xf>
    <xf numFmtId="0" fontId="0" fillId="13" borderId="1" xfId="0" applyFill="1" applyBorder="1" applyAlignment="1">
      <alignment horizontal="center" vertical="center"/>
    </xf>
    <xf numFmtId="0" fontId="0" fillId="13" borderId="12" xfId="0" applyFill="1" applyBorder="1" applyAlignment="1">
      <alignment horizontal="center" vertical="center" wrapText="1"/>
    </xf>
    <xf numFmtId="0" fontId="12" fillId="4"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8" fillId="7"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8" fillId="0" borderId="1" xfId="1" applyFont="1" applyFill="1" applyBorder="1" applyAlignment="1">
      <alignment horizontal="center" vertical="center" wrapText="1"/>
    </xf>
    <xf numFmtId="0" fontId="0" fillId="0" borderId="0" xfId="0" applyBorder="1" applyAlignment="1">
      <alignment horizont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Border="1"/>
    <xf numFmtId="0" fontId="0" fillId="0" borderId="1" xfId="0" applyFill="1" applyBorder="1" applyAlignment="1">
      <alignment horizontal="center" vertical="center"/>
    </xf>
    <xf numFmtId="0" fontId="0" fillId="13" borderId="21" xfId="0" applyFill="1" applyBorder="1" applyAlignment="1">
      <alignment horizontal="center" vertical="center" wrapText="1"/>
    </xf>
    <xf numFmtId="0" fontId="4" fillId="0" borderId="18" xfId="0" applyFont="1" applyFill="1" applyBorder="1" applyAlignment="1">
      <alignment horizontal="center" vertical="center" wrapText="1"/>
    </xf>
    <xf numFmtId="0" fontId="0" fillId="0" borderId="21" xfId="0"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2" xfId="0" applyFill="1" applyBorder="1" applyAlignment="1">
      <alignment horizontal="center" vertical="center" wrapText="1"/>
    </xf>
    <xf numFmtId="0" fontId="3" fillId="14" borderId="8"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0" fillId="0" borderId="0" xfId="0" applyFill="1" applyBorder="1"/>
    <xf numFmtId="0" fontId="3" fillId="14"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19" xfId="0" applyFill="1" applyBorder="1"/>
    <xf numFmtId="0" fontId="0" fillId="0" borderId="19" xfId="0" applyBorder="1"/>
    <xf numFmtId="0" fontId="4" fillId="15" borderId="18"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14" borderId="18" xfId="0" applyFont="1" applyFill="1" applyBorder="1" applyAlignment="1">
      <alignment horizontal="center" vertical="center" wrapText="1"/>
    </xf>
    <xf numFmtId="0" fontId="0" fillId="14" borderId="1" xfId="0" applyFill="1" applyBorder="1" applyAlignment="1">
      <alignment horizontal="center" vertical="center"/>
    </xf>
    <xf numFmtId="0" fontId="0" fillId="14" borderId="1" xfId="0" applyFill="1" applyBorder="1" applyAlignment="1">
      <alignment horizontal="center" vertical="center" wrapText="1"/>
    </xf>
    <xf numFmtId="0" fontId="0" fillId="14" borderId="24" xfId="0" applyFill="1" applyBorder="1" applyAlignment="1">
      <alignment horizontal="center" vertical="center" wrapText="1"/>
    </xf>
    <xf numFmtId="0" fontId="8" fillId="13" borderId="1" xfId="0" applyFont="1" applyFill="1" applyBorder="1" applyAlignment="1">
      <alignment horizontal="center" vertical="center" wrapText="1"/>
    </xf>
    <xf numFmtId="0" fontId="8" fillId="15" borderId="1" xfId="1" applyFont="1" applyFill="1" applyBorder="1" applyAlignment="1">
      <alignment horizontal="center" vertical="center" wrapText="1"/>
    </xf>
    <xf numFmtId="0" fontId="8" fillId="13" borderId="1" xfId="1"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1" fillId="13" borderId="1" xfId="0" applyFont="1" applyFill="1" applyBorder="1" applyAlignment="1">
      <alignment horizontal="center" vertical="center"/>
    </xf>
    <xf numFmtId="0" fontId="11" fillId="13" borderId="1" xfId="0" applyFont="1" applyFill="1" applyBorder="1" applyAlignment="1">
      <alignment horizontal="center" vertical="center" wrapText="1"/>
    </xf>
    <xf numFmtId="0" fontId="11" fillId="13" borderId="0" xfId="0" applyFont="1" applyFill="1" applyBorder="1" applyAlignment="1">
      <alignment horizontal="center"/>
    </xf>
    <xf numFmtId="0" fontId="11" fillId="0" borderId="0" xfId="0" applyFont="1" applyFill="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0" fontId="2" fillId="15" borderId="3" xfId="0"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8"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xf>
    <xf numFmtId="0" fontId="4" fillId="15" borderId="18" xfId="1" applyFont="1" applyFill="1" applyBorder="1" applyAlignment="1">
      <alignment horizontal="center" vertical="center" wrapText="1"/>
    </xf>
    <xf numFmtId="0" fontId="4" fillId="15" borderId="1" xfId="1" applyFont="1" applyFill="1" applyBorder="1" applyAlignment="1">
      <alignment horizontal="center" vertical="center" wrapText="1"/>
    </xf>
    <xf numFmtId="0" fontId="5" fillId="15" borderId="1" xfId="1" applyFont="1" applyFill="1" applyBorder="1" applyAlignment="1">
      <alignment horizontal="center" vertical="center" wrapText="1"/>
    </xf>
    <xf numFmtId="0" fontId="8" fillId="15" borderId="1" xfId="1" applyFont="1" applyFill="1" applyBorder="1" applyAlignment="1">
      <alignment horizontal="center" vertical="center"/>
    </xf>
    <xf numFmtId="0" fontId="8" fillId="15" borderId="18" xfId="1" applyFont="1" applyFill="1" applyBorder="1" applyAlignment="1">
      <alignment horizontal="center" vertical="center" wrapText="1"/>
    </xf>
    <xf numFmtId="0" fontId="16" fillId="15" borderId="1" xfId="1" applyFont="1" applyFill="1" applyBorder="1" applyAlignment="1">
      <alignment horizontal="center" vertical="center" wrapText="1"/>
    </xf>
    <xf numFmtId="0" fontId="4" fillId="15" borderId="18" xfId="2" applyFont="1" applyFill="1" applyBorder="1" applyAlignment="1">
      <alignment horizontal="center" vertical="center" wrapText="1"/>
    </xf>
    <xf numFmtId="0" fontId="4" fillId="15" borderId="1" xfId="2" applyFont="1" applyFill="1" applyBorder="1" applyAlignment="1">
      <alignment horizontal="center" vertical="center" wrapText="1"/>
    </xf>
    <xf numFmtId="0" fontId="5" fillId="15" borderId="1" xfId="2" applyFont="1" applyFill="1" applyBorder="1" applyAlignment="1">
      <alignment horizontal="center" vertical="center" wrapText="1"/>
    </xf>
    <xf numFmtId="0" fontId="8" fillId="15" borderId="18" xfId="1" applyFont="1" applyFill="1" applyBorder="1" applyAlignment="1">
      <alignment horizontal="center" vertical="center"/>
    </xf>
    <xf numFmtId="0" fontId="8" fillId="15" borderId="1" xfId="1" applyFont="1" applyFill="1" applyBorder="1" applyAlignment="1">
      <alignment vertical="center"/>
    </xf>
    <xf numFmtId="0" fontId="0" fillId="0" borderId="1" xfId="0" applyBorder="1"/>
    <xf numFmtId="0" fontId="0" fillId="15" borderId="1" xfId="0" applyFill="1" applyBorder="1"/>
    <xf numFmtId="0" fontId="0" fillId="13" borderId="1" xfId="0" applyFill="1" applyBorder="1"/>
    <xf numFmtId="0" fontId="4" fillId="13" borderId="18" xfId="1" applyFont="1" applyFill="1" applyBorder="1" applyAlignment="1">
      <alignment horizontal="center" vertical="center" wrapText="1"/>
    </xf>
    <xf numFmtId="0" fontId="4" fillId="13" borderId="1" xfId="1" applyFont="1" applyFill="1" applyBorder="1" applyAlignment="1">
      <alignment horizontal="center" vertical="center" wrapText="1"/>
    </xf>
    <xf numFmtId="0" fontId="5" fillId="13" borderId="1" xfId="1" applyFont="1" applyFill="1" applyBorder="1" applyAlignment="1">
      <alignment horizontal="center" vertical="center" wrapText="1"/>
    </xf>
    <xf numFmtId="0" fontId="8" fillId="13" borderId="1" xfId="1" applyFont="1" applyFill="1" applyBorder="1" applyAlignment="1">
      <alignment horizontal="center" vertical="center"/>
    </xf>
    <xf numFmtId="0" fontId="8" fillId="13" borderId="18" xfId="1" applyFont="1" applyFill="1" applyBorder="1" applyAlignment="1">
      <alignment horizontal="center" vertical="center" wrapText="1"/>
    </xf>
    <xf numFmtId="0" fontId="16" fillId="13" borderId="1" xfId="1" applyFont="1" applyFill="1" applyBorder="1" applyAlignment="1">
      <alignment horizontal="center" vertical="center" wrapText="1"/>
    </xf>
    <xf numFmtId="0" fontId="4" fillId="13" borderId="18" xfId="1" applyFont="1" applyFill="1" applyBorder="1" applyAlignment="1">
      <alignment horizontal="center" wrapText="1"/>
    </xf>
    <xf numFmtId="0" fontId="8" fillId="13" borderId="1" xfId="1" applyFont="1" applyFill="1" applyBorder="1" applyAlignment="1">
      <alignment horizontal="center" wrapText="1"/>
    </xf>
    <xf numFmtId="0" fontId="16" fillId="13" borderId="1" xfId="1" applyFont="1" applyFill="1" applyBorder="1" applyAlignment="1">
      <alignment horizontal="center" vertical="center"/>
    </xf>
    <xf numFmtId="0" fontId="4" fillId="16" borderId="18" xfId="1" applyFont="1" applyFill="1" applyBorder="1" applyAlignment="1">
      <alignment horizontal="center" vertical="center" wrapText="1"/>
    </xf>
    <xf numFmtId="0" fontId="4" fillId="16" borderId="1" xfId="1" applyFont="1" applyFill="1" applyBorder="1" applyAlignment="1">
      <alignment horizontal="center" vertical="center" wrapText="1"/>
    </xf>
    <xf numFmtId="0" fontId="5" fillId="16" borderId="1" xfId="1" applyFont="1" applyFill="1" applyBorder="1" applyAlignment="1">
      <alignment horizontal="center" vertical="center" wrapText="1"/>
    </xf>
    <xf numFmtId="0" fontId="8" fillId="16" borderId="1" xfId="1" applyFont="1" applyFill="1" applyBorder="1" applyAlignment="1">
      <alignment horizontal="center" vertical="center"/>
    </xf>
    <xf numFmtId="0" fontId="4"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4" fillId="18" borderId="1" xfId="1" applyFont="1" applyFill="1" applyBorder="1" applyAlignment="1">
      <alignment horizontal="center" vertical="center" wrapText="1"/>
    </xf>
    <xf numFmtId="0" fontId="5" fillId="18" borderId="1" xfId="1" applyFont="1" applyFill="1" applyBorder="1" applyAlignment="1">
      <alignment horizontal="center" vertical="center" wrapText="1"/>
    </xf>
    <xf numFmtId="0" fontId="8" fillId="0" borderId="1" xfId="1" applyFont="1" applyFill="1" applyBorder="1" applyAlignment="1">
      <alignment horizontal="center" vertical="center"/>
    </xf>
    <xf numFmtId="0" fontId="3" fillId="14" borderId="8" xfId="0" applyFont="1" applyFill="1" applyBorder="1" applyAlignment="1">
      <alignment horizontal="center" vertical="center" wrapText="1"/>
    </xf>
    <xf numFmtId="0" fontId="4" fillId="19" borderId="1" xfId="1" applyFont="1" applyFill="1" applyBorder="1" applyAlignment="1">
      <alignment horizontal="center" vertical="center" wrapText="1"/>
    </xf>
    <xf numFmtId="0" fontId="0" fillId="0" borderId="0" xfId="0" applyAlignment="1">
      <alignment horizontal="center" vertical="center"/>
    </xf>
    <xf numFmtId="0" fontId="4" fillId="18" borderId="1" xfId="2" applyFont="1" applyFill="1" applyBorder="1" applyAlignment="1">
      <alignment horizontal="center" vertical="center" wrapText="1"/>
    </xf>
    <xf numFmtId="0" fontId="5" fillId="18" borderId="1" xfId="2" applyFont="1" applyFill="1" applyBorder="1" applyAlignment="1">
      <alignment horizontal="center" vertical="center" wrapText="1"/>
    </xf>
    <xf numFmtId="0" fontId="4" fillId="2" borderId="26"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0" fillId="0" borderId="0" xfId="0" applyFont="1"/>
    <xf numFmtId="0" fontId="0" fillId="0" borderId="0" xfId="0" applyFont="1" applyFill="1" applyBorder="1"/>
    <xf numFmtId="0" fontId="0" fillId="0" borderId="0" xfId="0" applyFont="1" applyBorder="1"/>
    <xf numFmtId="0" fontId="3" fillId="14" borderId="25" xfId="0" applyFont="1" applyFill="1" applyBorder="1" applyAlignment="1">
      <alignment horizontal="center" vertical="center" wrapText="1"/>
    </xf>
    <xf numFmtId="0" fontId="3" fillId="14" borderId="26" xfId="0" applyFont="1" applyFill="1" applyBorder="1" applyAlignment="1">
      <alignment horizontal="center" vertical="center" wrapText="1"/>
    </xf>
    <xf numFmtId="0" fontId="0" fillId="14" borderId="26" xfId="0" applyFill="1" applyBorder="1" applyAlignment="1">
      <alignment horizontal="center" vertical="center"/>
    </xf>
    <xf numFmtId="0" fontId="0" fillId="14" borderId="26" xfId="0" applyFill="1" applyBorder="1" applyAlignment="1">
      <alignment horizontal="center" vertical="center" wrapText="1"/>
    </xf>
    <xf numFmtId="0" fontId="0" fillId="14" borderId="27" xfId="0" applyFill="1" applyBorder="1" applyAlignment="1">
      <alignment horizontal="center" vertical="center" wrapText="1"/>
    </xf>
    <xf numFmtId="0" fontId="4" fillId="15" borderId="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5" fillId="15" borderId="8"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8" xfId="0" applyFill="1" applyBorder="1" applyAlignment="1">
      <alignment horizontal="center" vertical="center" wrapText="1"/>
    </xf>
    <xf numFmtId="0" fontId="0" fillId="0" borderId="20" xfId="0" applyFill="1" applyBorder="1" applyAlignment="1">
      <alignment horizontal="center" vertical="center" wrapText="1"/>
    </xf>
    <xf numFmtId="0" fontId="0" fillId="13" borderId="8" xfId="0" applyFill="1" applyBorder="1" applyAlignment="1">
      <alignment horizontal="center" vertical="center"/>
    </xf>
    <xf numFmtId="0" fontId="0" fillId="13" borderId="8" xfId="0" applyFill="1" applyBorder="1" applyAlignment="1">
      <alignment horizontal="center" vertical="center" wrapText="1"/>
    </xf>
    <xf numFmtId="0" fontId="0" fillId="13" borderId="20" xfId="0"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0" fillId="0" borderId="0" xfId="0" applyFont="1" applyBorder="1" applyAlignment="1">
      <alignment vertical="center"/>
    </xf>
    <xf numFmtId="0" fontId="4" fillId="0" borderId="2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8" fillId="19" borderId="1" xfId="1" applyFont="1" applyFill="1" applyBorder="1" applyAlignment="1">
      <alignment horizontal="center" vertical="center"/>
    </xf>
    <xf numFmtId="0" fontId="4" fillId="15" borderId="21" xfId="1" applyFont="1" applyFill="1" applyBorder="1" applyAlignment="1">
      <alignment horizontal="left" vertical="center" wrapText="1"/>
    </xf>
    <xf numFmtId="0" fontId="8" fillId="15" borderId="21" xfId="1" applyFont="1" applyFill="1" applyBorder="1" applyAlignment="1">
      <alignment horizontal="left" vertical="center" wrapText="1"/>
    </xf>
    <xf numFmtId="0" fontId="4" fillId="15" borderId="21" xfId="2" applyFont="1" applyFill="1" applyBorder="1" applyAlignment="1">
      <alignment horizontal="left" vertical="center" wrapText="1"/>
    </xf>
    <xf numFmtId="0" fontId="4" fillId="13" borderId="21" xfId="1" applyFont="1" applyFill="1" applyBorder="1" applyAlignment="1">
      <alignment horizontal="left" vertical="center" wrapText="1"/>
    </xf>
    <xf numFmtId="0" fontId="8" fillId="13" borderId="21" xfId="1" applyFont="1" applyFill="1" applyBorder="1" applyAlignment="1">
      <alignment horizontal="left" vertical="center"/>
    </xf>
    <xf numFmtId="0" fontId="8" fillId="13" borderId="21" xfId="1" applyFont="1" applyFill="1" applyBorder="1" applyAlignment="1">
      <alignment horizontal="left" vertical="center" wrapText="1"/>
    </xf>
    <xf numFmtId="0" fontId="4" fillId="16" borderId="21" xfId="1" applyFont="1" applyFill="1" applyBorder="1" applyAlignment="1">
      <alignment horizontal="left" vertical="center" wrapText="1"/>
    </xf>
    <xf numFmtId="0" fontId="4" fillId="0" borderId="21" xfId="2"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0" fillId="8" borderId="1" xfId="0" applyFill="1" applyBorder="1"/>
    <xf numFmtId="0" fontId="0" fillId="9" borderId="1" xfId="0" applyFill="1" applyBorder="1"/>
    <xf numFmtId="0" fontId="0" fillId="12" borderId="1" xfId="0" applyFill="1" applyBorder="1"/>
    <xf numFmtId="0" fontId="0" fillId="21" borderId="1" xfId="0" applyFill="1" applyBorder="1"/>
    <xf numFmtId="0" fontId="0" fillId="20" borderId="1" xfId="0" applyFill="1" applyBorder="1"/>
    <xf numFmtId="0" fontId="19" fillId="0" borderId="0" xfId="0" applyFont="1"/>
    <xf numFmtId="0" fontId="0" fillId="0" borderId="0" xfId="0" applyFill="1"/>
    <xf numFmtId="0" fontId="3" fillId="22" borderId="13" xfId="0" applyFont="1" applyFill="1" applyBorder="1" applyAlignment="1">
      <alignment horizontal="center" vertical="center" wrapText="1"/>
    </xf>
    <xf numFmtId="0" fontId="2" fillId="22" borderId="3" xfId="0" applyFont="1" applyFill="1" applyBorder="1" applyAlignment="1">
      <alignment horizontal="center" vertical="center" wrapText="1"/>
    </xf>
    <xf numFmtId="0" fontId="2" fillId="22" borderId="1" xfId="0" applyFont="1" applyFill="1" applyBorder="1" applyAlignment="1">
      <alignment horizontal="center" vertical="center" wrapText="1"/>
    </xf>
    <xf numFmtId="0" fontId="4" fillId="22" borderId="1" xfId="2" applyFont="1" applyFill="1" applyBorder="1" applyAlignment="1">
      <alignment horizontal="center" vertical="center" wrapText="1"/>
    </xf>
    <xf numFmtId="0" fontId="2" fillId="22" borderId="0" xfId="0" applyFont="1" applyFill="1" applyBorder="1" applyAlignment="1">
      <alignment horizontal="center" vertical="center" wrapText="1"/>
    </xf>
    <xf numFmtId="0" fontId="4" fillId="23" borderId="1"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23" borderId="1" xfId="0" applyFont="1" applyFill="1" applyBorder="1" applyAlignment="1">
      <alignment horizontal="center" vertical="center" wrapText="1"/>
    </xf>
    <xf numFmtId="0" fontId="18" fillId="23" borderId="1" xfId="0" applyFont="1" applyFill="1" applyBorder="1" applyAlignment="1">
      <alignment horizontal="center" vertical="center" wrapText="1"/>
    </xf>
    <xf numFmtId="0" fontId="0" fillId="23" borderId="1" xfId="0" applyFill="1" applyBorder="1" applyAlignment="1">
      <alignment horizontal="center"/>
    </xf>
    <xf numFmtId="0" fontId="4" fillId="0" borderId="12" xfId="2" applyFont="1" applyFill="1" applyBorder="1" applyAlignment="1">
      <alignment horizontal="center" vertical="center" wrapText="1"/>
    </xf>
    <xf numFmtId="0" fontId="0" fillId="0" borderId="32" xfId="0" applyFill="1" applyBorder="1" applyAlignment="1">
      <alignment horizontal="center" vertical="center" wrapText="1"/>
    </xf>
    <xf numFmtId="0" fontId="0" fillId="14" borderId="8" xfId="0" applyFill="1" applyBorder="1" applyAlignment="1">
      <alignment horizontal="center"/>
    </xf>
    <xf numFmtId="0" fontId="0" fillId="14" borderId="20" xfId="0" applyFill="1" applyBorder="1" applyAlignment="1">
      <alignment horizontal="center"/>
    </xf>
    <xf numFmtId="0" fontId="1" fillId="14" borderId="8"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4" borderId="30" xfId="0" applyFont="1" applyFill="1" applyBorder="1" applyAlignment="1">
      <alignment horizontal="center" vertical="center" wrapText="1"/>
    </xf>
    <xf numFmtId="0" fontId="3" fillId="14" borderId="13"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4" fillId="14" borderId="30"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3" fillId="17" borderId="20" xfId="1" applyFont="1" applyFill="1" applyBorder="1" applyAlignment="1">
      <alignment horizontal="center" vertical="center" wrapText="1"/>
    </xf>
    <xf numFmtId="0" fontId="3" fillId="17" borderId="21" xfId="1" applyFont="1" applyFill="1" applyBorder="1" applyAlignment="1">
      <alignment horizontal="center" vertical="center" wrapText="1"/>
    </xf>
    <xf numFmtId="0" fontId="1" fillId="14" borderId="9" xfId="0" applyFont="1" applyFill="1" applyBorder="1" applyAlignment="1">
      <alignment horizontal="center" vertical="center"/>
    </xf>
    <xf numFmtId="0" fontId="1" fillId="14" borderId="15" xfId="0" applyFont="1" applyFill="1" applyBorder="1" applyAlignment="1">
      <alignment horizontal="center" vertical="center"/>
    </xf>
    <xf numFmtId="0" fontId="1" fillId="14" borderId="10" xfId="0" applyFont="1" applyFill="1" applyBorder="1" applyAlignment="1">
      <alignment horizontal="center" vertical="center"/>
    </xf>
    <xf numFmtId="0" fontId="3" fillId="14" borderId="9" xfId="0" applyFont="1" applyFill="1" applyBorder="1" applyAlignment="1">
      <alignment horizontal="center" vertical="center" wrapText="1"/>
    </xf>
    <xf numFmtId="0" fontId="3" fillId="14" borderId="15" xfId="0" applyFont="1" applyFill="1" applyBorder="1" applyAlignment="1">
      <alignment horizontal="center" vertical="center" wrapText="1"/>
    </xf>
    <xf numFmtId="0" fontId="3" fillId="14" borderId="10" xfId="0" applyFont="1" applyFill="1" applyBorder="1" applyAlignment="1">
      <alignment horizontal="center" vertical="center" wrapText="1"/>
    </xf>
    <xf numFmtId="0" fontId="0" fillId="13" borderId="15" xfId="0" applyFill="1" applyBorder="1" applyAlignment="1">
      <alignment horizontal="center"/>
    </xf>
    <xf numFmtId="0" fontId="0" fillId="13" borderId="16" xfId="0" applyFill="1" applyBorder="1" applyAlignment="1">
      <alignment horizont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9" borderId="8" xfId="0" applyFont="1" applyFill="1" applyBorder="1" applyAlignment="1">
      <alignment horizontal="center" vertical="center" wrapText="1"/>
    </xf>
  </cellXfs>
  <cellStyles count="3">
    <cellStyle name="Normal" xfId="0" builtinId="0"/>
    <cellStyle name="Normal 2" xfId="1"/>
    <cellStyle name="Normal 3" xfId="2"/>
  </cellStyles>
  <dxfs count="151">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theme="4" tint="0.59996337778862885"/>
        </patternFill>
      </fill>
    </dxf>
    <dxf>
      <fill>
        <patternFill>
          <bgColor rgb="FFFFFF00"/>
        </patternFill>
      </fill>
    </dxf>
    <dxf>
      <fill>
        <patternFill>
          <bgColor rgb="FFFF6600"/>
        </patternFill>
      </fill>
    </dxf>
    <dxf>
      <fill>
        <patternFill>
          <bgColor theme="4" tint="0.59996337778862885"/>
        </patternFill>
      </fill>
    </dxf>
    <dxf>
      <fill>
        <patternFill>
          <bgColor rgb="FFFFFF00"/>
        </patternFill>
      </fill>
    </dxf>
    <dxf>
      <fill>
        <patternFill>
          <bgColor rgb="FFFF66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theme="4" tint="0.59996337778862885"/>
        </patternFill>
      </fill>
    </dxf>
    <dxf>
      <fill>
        <patternFill>
          <bgColor rgb="FFFFFF00"/>
        </patternFill>
      </fill>
    </dxf>
    <dxf>
      <fill>
        <patternFill>
          <bgColor rgb="FFFF6600"/>
        </patternFill>
      </fill>
    </dxf>
    <dxf>
      <fill>
        <patternFill>
          <bgColor theme="4" tint="0.59996337778862885"/>
        </patternFill>
      </fill>
    </dxf>
    <dxf>
      <fill>
        <patternFill>
          <bgColor rgb="FFFFFF00"/>
        </patternFill>
      </fill>
    </dxf>
    <dxf>
      <fill>
        <patternFill>
          <bgColor rgb="FFFF66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
      <fill>
        <patternFill>
          <bgColor rgb="FFFF9999"/>
        </patternFill>
      </fill>
    </dxf>
    <dxf>
      <fill>
        <patternFill>
          <bgColor rgb="FFFF660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6600"/>
        </patternFill>
      </fill>
    </dxf>
  </dxfs>
  <tableStyles count="0" defaultTableStyle="TableStyleMedium2" defaultPivotStyle="PivotStyleLight16"/>
  <colors>
    <mruColors>
      <color rgb="FFFFFF00"/>
      <color rgb="FFFF0000"/>
      <color rgb="FFFF6600"/>
      <color rgb="FFD9D9D9"/>
      <color rgb="FFFF9999"/>
      <color rgb="FFFFFFFF"/>
      <color rgb="FFA6A6A6"/>
      <color rgb="FFA64D79"/>
      <color rgb="FFF3F3F3"/>
      <color rgb="FF6FA8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327422</xdr:colOff>
      <xdr:row>0</xdr:row>
      <xdr:rowOff>0</xdr:rowOff>
    </xdr:from>
    <xdr:to>
      <xdr:col>13</xdr:col>
      <xdr:colOff>42863</xdr:colOff>
      <xdr:row>34</xdr:row>
      <xdr:rowOff>165497</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10625" y="0"/>
          <a:ext cx="7305675" cy="6743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mp/Dossiers/EEE_FAUNE/EEE_FAUNE_2020/Listes%20d'esp&#232;ces/eee%20regional%20vs%20nat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e de risque"/>
      <sheetName val="Prévention"/>
      <sheetName val="AR ET PREVENTION"/>
      <sheetName val="Feuil1"/>
    </sheetNames>
    <sheetDataSet>
      <sheetData sheetId="0">
        <row r="1">
          <cell r="E1" t="str">
            <v>Régional %</v>
          </cell>
        </row>
        <row r="2">
          <cell r="A2" t="str">
            <v>Oiseaux</v>
          </cell>
          <cell r="E2">
            <v>6.3725490196078427</v>
          </cell>
        </row>
        <row r="3">
          <cell r="A3" t="str">
            <v>Mollusques</v>
          </cell>
          <cell r="E3">
            <v>8.3333333333333339</v>
          </cell>
        </row>
        <row r="4">
          <cell r="A4" t="str">
            <v>Insectes</v>
          </cell>
          <cell r="E4">
            <v>39.215686274509807</v>
          </cell>
        </row>
        <row r="5">
          <cell r="A5" t="str">
            <v>Crustacés</v>
          </cell>
          <cell r="E5">
            <v>13.235294117647058</v>
          </cell>
        </row>
        <row r="6">
          <cell r="A6" t="str">
            <v>Poissons</v>
          </cell>
          <cell r="E6">
            <v>12.254901960784315</v>
          </cell>
        </row>
        <row r="7">
          <cell r="A7" t="str">
            <v>Amphibiens</v>
          </cell>
          <cell r="E7">
            <v>1.4705882352941178</v>
          </cell>
        </row>
        <row r="8">
          <cell r="A8" t="str">
            <v>Mammifères</v>
          </cell>
          <cell r="E8">
            <v>4.4117647058823533</v>
          </cell>
        </row>
        <row r="9">
          <cell r="A9" t="str">
            <v>Reptiles</v>
          </cell>
          <cell r="E9">
            <v>1.9607843137254901</v>
          </cell>
        </row>
        <row r="10">
          <cell r="A10" t="str">
            <v>Arachnides</v>
          </cell>
          <cell r="E10">
            <v>1.4705882352941178</v>
          </cell>
        </row>
        <row r="11">
          <cell r="A11" t="str">
            <v>Nématodes, Platyhelminthes, Annélides</v>
          </cell>
          <cell r="E11">
            <v>4.4117647058823533</v>
          </cell>
        </row>
        <row r="12">
          <cell r="A12" t="str">
            <v>Ascidies</v>
          </cell>
          <cell r="E12">
            <v>3.4313725490196076</v>
          </cell>
        </row>
        <row r="13">
          <cell r="A13" t="str">
            <v>Autres</v>
          </cell>
          <cell r="E13">
            <v>3.4313725490196076</v>
          </cell>
        </row>
      </sheetData>
      <sheetData sheetId="1">
        <row r="1">
          <cell r="E1" t="str">
            <v>Régional %</v>
          </cell>
        </row>
        <row r="2">
          <cell r="A2" t="str">
            <v>Oiseaux</v>
          </cell>
          <cell r="E2">
            <v>10.407239819004525</v>
          </cell>
        </row>
        <row r="3">
          <cell r="A3" t="str">
            <v>Mollusques</v>
          </cell>
          <cell r="E3">
            <v>8.5972850678733028</v>
          </cell>
        </row>
        <row r="4">
          <cell r="A4" t="str">
            <v>Insectes</v>
          </cell>
          <cell r="E4">
            <v>5.882352941176471</v>
          </cell>
        </row>
        <row r="5">
          <cell r="A5" t="str">
            <v>Crustacés</v>
          </cell>
          <cell r="E5">
            <v>16.289592760180994</v>
          </cell>
        </row>
        <row r="6">
          <cell r="A6" t="str">
            <v>Poissons</v>
          </cell>
          <cell r="E6">
            <v>18.099547511312217</v>
          </cell>
        </row>
        <row r="7">
          <cell r="A7" t="str">
            <v>Amphibiens</v>
          </cell>
          <cell r="E7">
            <v>2.7149321266968327</v>
          </cell>
        </row>
        <row r="8">
          <cell r="A8" t="str">
            <v>Mammifères</v>
          </cell>
          <cell r="E8">
            <v>6.3348416289592757</v>
          </cell>
        </row>
        <row r="9">
          <cell r="A9" t="str">
            <v>Reptiles</v>
          </cell>
          <cell r="E9">
            <v>7.2398190045248869</v>
          </cell>
        </row>
        <row r="10">
          <cell r="A10" t="str">
            <v>Arachnides</v>
          </cell>
          <cell r="E10">
            <v>0</v>
          </cell>
        </row>
        <row r="11">
          <cell r="A11" t="str">
            <v>Nématodes, Platyhelminthes, Annélides</v>
          </cell>
          <cell r="E11">
            <v>11.312217194570136</v>
          </cell>
        </row>
        <row r="12">
          <cell r="A12" t="str">
            <v>Ascidies</v>
          </cell>
          <cell r="E12">
            <v>2.7149321266968327</v>
          </cell>
        </row>
        <row r="13">
          <cell r="A13" t="str">
            <v>Autres</v>
          </cell>
          <cell r="E13">
            <v>10.407239819004525</v>
          </cell>
        </row>
      </sheetData>
      <sheetData sheetId="2">
        <row r="1">
          <cell r="D1" t="str">
            <v>National %</v>
          </cell>
          <cell r="E1" t="str">
            <v>Régional %</v>
          </cell>
        </row>
        <row r="2">
          <cell r="A2" t="str">
            <v>Oiseaux</v>
          </cell>
          <cell r="D2">
            <v>9.1428571428571423</v>
          </cell>
          <cell r="E2">
            <v>8.4705882352941178</v>
          </cell>
        </row>
        <row r="3">
          <cell r="A3" t="str">
            <v>Mollusques</v>
          </cell>
          <cell r="D3">
            <v>16.571428571428573</v>
          </cell>
          <cell r="E3">
            <v>8.4705882352941178</v>
          </cell>
        </row>
        <row r="4">
          <cell r="A4" t="str">
            <v>Insectes</v>
          </cell>
          <cell r="D4">
            <v>35.428571428571431</v>
          </cell>
          <cell r="E4">
            <v>21.882352941176471</v>
          </cell>
        </row>
        <row r="5">
          <cell r="A5" t="str">
            <v>Crustacés</v>
          </cell>
          <cell r="D5">
            <v>9.1428571428571423</v>
          </cell>
          <cell r="E5">
            <v>14.823529411764707</v>
          </cell>
        </row>
        <row r="6">
          <cell r="A6" t="str">
            <v>Poissons</v>
          </cell>
          <cell r="D6">
            <v>10.285714285714286</v>
          </cell>
          <cell r="E6">
            <v>15.294117647058824</v>
          </cell>
        </row>
        <row r="7">
          <cell r="A7" t="str">
            <v>Amphibiens</v>
          </cell>
          <cell r="D7">
            <v>4.5714285714285712</v>
          </cell>
          <cell r="E7">
            <v>2.1176470588235294</v>
          </cell>
        </row>
        <row r="8">
          <cell r="A8" t="str">
            <v>Mammifères</v>
          </cell>
          <cell r="D8">
            <v>9.7142857142857135</v>
          </cell>
          <cell r="E8">
            <v>5.4117647058823533</v>
          </cell>
        </row>
        <row r="9">
          <cell r="A9" t="str">
            <v>Reptiles</v>
          </cell>
          <cell r="D9">
            <v>5.1428571428571432</v>
          </cell>
          <cell r="E9">
            <v>4.7058823529411766</v>
          </cell>
        </row>
      </sheetData>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C18"/>
  <sheetViews>
    <sheetView zoomScale="87" zoomScaleNormal="87" workbookViewId="0">
      <selection activeCell="C29" sqref="C29"/>
    </sheetView>
  </sheetViews>
  <sheetFormatPr baseColWidth="10" defaultRowHeight="15" x14ac:dyDescent="0.25"/>
  <cols>
    <col min="3" max="3" width="110.85546875" bestFit="1" customWidth="1"/>
  </cols>
  <sheetData>
    <row r="6" spans="2:3" x14ac:dyDescent="0.25">
      <c r="B6" s="148" t="s">
        <v>1014</v>
      </c>
      <c r="C6" s="218" t="s">
        <v>533</v>
      </c>
    </row>
    <row r="7" spans="2:3" x14ac:dyDescent="0.25">
      <c r="B7" s="148" t="s">
        <v>1015</v>
      </c>
      <c r="C7" s="219" t="s">
        <v>534</v>
      </c>
    </row>
    <row r="8" spans="2:3" x14ac:dyDescent="0.25">
      <c r="B8" s="148" t="s">
        <v>1016</v>
      </c>
      <c r="C8" s="220" t="s">
        <v>532</v>
      </c>
    </row>
    <row r="9" spans="2:3" x14ac:dyDescent="0.25">
      <c r="B9" s="148" t="s">
        <v>1017</v>
      </c>
      <c r="C9" s="221" t="s">
        <v>531</v>
      </c>
    </row>
    <row r="10" spans="2:3" x14ac:dyDescent="0.25">
      <c r="B10" s="148" t="s">
        <v>1018</v>
      </c>
      <c r="C10" s="148" t="s">
        <v>1022</v>
      </c>
    </row>
    <row r="11" spans="2:3" x14ac:dyDescent="0.25">
      <c r="B11" s="148" t="s">
        <v>1019</v>
      </c>
      <c r="C11" s="222" t="s">
        <v>1023</v>
      </c>
    </row>
    <row r="12" spans="2:3" x14ac:dyDescent="0.25">
      <c r="B12" s="148" t="s">
        <v>1020</v>
      </c>
      <c r="C12" s="148" t="s">
        <v>1021</v>
      </c>
    </row>
    <row r="15" spans="2:3" x14ac:dyDescent="0.25">
      <c r="C15" s="223" t="s">
        <v>1024</v>
      </c>
    </row>
    <row r="16" spans="2:3" x14ac:dyDescent="0.25">
      <c r="B16" s="149"/>
      <c r="C16" s="148" t="s">
        <v>1011</v>
      </c>
    </row>
    <row r="17" spans="2:3" x14ac:dyDescent="0.25">
      <c r="B17" s="150"/>
      <c r="C17" s="148" t="s">
        <v>1012</v>
      </c>
    </row>
    <row r="18" spans="2:3" x14ac:dyDescent="0.25">
      <c r="B18" s="148"/>
      <c r="C18" s="148" t="s">
        <v>1013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
  <sheetViews>
    <sheetView workbookViewId="0">
      <pane ySplit="2" topLeftCell="A3" activePane="bottomLeft" state="frozen"/>
      <selection pane="bottomLeft" activeCell="F3" sqref="F3:F7"/>
    </sheetView>
  </sheetViews>
  <sheetFormatPr baseColWidth="10" defaultRowHeight="15" x14ac:dyDescent="0.25"/>
  <cols>
    <col min="1" max="1" width="11.42578125" style="77"/>
    <col min="2" max="2" width="14.28515625" style="77" customWidth="1"/>
    <col min="3" max="3" width="11.42578125" style="77"/>
    <col min="4" max="4" width="14.28515625" style="77" customWidth="1"/>
    <col min="5" max="5" width="11.42578125" style="77"/>
    <col min="6" max="7" width="15.85546875" style="77" customWidth="1"/>
    <col min="8" max="20" width="11.42578125" style="77"/>
    <col min="21" max="21" width="13.28515625" style="77" customWidth="1"/>
    <col min="22" max="22" width="15.28515625" style="77" customWidth="1"/>
    <col min="23" max="23" width="19.28515625" style="77" customWidth="1"/>
    <col min="24" max="24" width="17.28515625" style="77" customWidth="1"/>
    <col min="25" max="27" width="11.42578125" style="77"/>
    <col min="28" max="28" width="15.140625" style="77" customWidth="1"/>
    <col min="29" max="29" width="92.7109375" style="77" customWidth="1"/>
    <col min="30" max="16384" width="11.42578125" style="77"/>
  </cols>
  <sheetData>
    <row r="1" spans="1:29" s="73" customFormat="1" ht="15.75" customHeight="1" x14ac:dyDescent="0.25">
      <c r="A1" s="109"/>
      <c r="B1" s="242" t="s">
        <v>0</v>
      </c>
      <c r="C1" s="242"/>
      <c r="D1" s="242"/>
      <c r="E1" s="242"/>
      <c r="F1" s="242"/>
      <c r="G1" s="244" t="s">
        <v>1007</v>
      </c>
      <c r="H1" s="243" t="s">
        <v>6</v>
      </c>
      <c r="I1" s="243"/>
      <c r="J1" s="243"/>
      <c r="K1" s="243"/>
      <c r="L1" s="243"/>
      <c r="M1" s="243"/>
      <c r="N1" s="243"/>
      <c r="O1" s="243"/>
      <c r="P1" s="243"/>
      <c r="Q1" s="243"/>
      <c r="R1" s="243"/>
      <c r="S1" s="243"/>
      <c r="T1" s="243"/>
      <c r="U1" s="243"/>
      <c r="V1" s="243"/>
      <c r="W1" s="93"/>
      <c r="X1" s="93"/>
      <c r="Y1" s="94"/>
      <c r="Z1" s="94"/>
      <c r="AA1" s="240"/>
      <c r="AB1" s="240"/>
      <c r="AC1" s="241"/>
    </row>
    <row r="2" spans="1:29" s="73" customFormat="1" ht="60.75" thickBot="1" x14ac:dyDescent="0.3">
      <c r="A2" s="180" t="s">
        <v>546</v>
      </c>
      <c r="B2" s="181" t="s">
        <v>545</v>
      </c>
      <c r="C2" s="181" t="s">
        <v>2</v>
      </c>
      <c r="D2" s="181" t="s">
        <v>3</v>
      </c>
      <c r="E2" s="181" t="s">
        <v>4</v>
      </c>
      <c r="F2" s="181" t="s">
        <v>5</v>
      </c>
      <c r="G2" s="245"/>
      <c r="H2" s="181" t="s">
        <v>8</v>
      </c>
      <c r="I2" s="181" t="s">
        <v>9</v>
      </c>
      <c r="J2" s="181" t="s">
        <v>10</v>
      </c>
      <c r="K2" s="181" t="s">
        <v>11</v>
      </c>
      <c r="L2" s="181" t="s">
        <v>12</v>
      </c>
      <c r="M2" s="181" t="s">
        <v>13</v>
      </c>
      <c r="N2" s="181" t="s">
        <v>14</v>
      </c>
      <c r="O2" s="181" t="s">
        <v>15</v>
      </c>
      <c r="P2" s="181" t="s">
        <v>16</v>
      </c>
      <c r="Q2" s="181" t="s">
        <v>17</v>
      </c>
      <c r="R2" s="181" t="s">
        <v>18</v>
      </c>
      <c r="S2" s="181" t="s">
        <v>19</v>
      </c>
      <c r="T2" s="181" t="s">
        <v>20</v>
      </c>
      <c r="U2" s="181" t="s">
        <v>544</v>
      </c>
      <c r="V2" s="181" t="s">
        <v>543</v>
      </c>
      <c r="W2" s="181" t="s">
        <v>539</v>
      </c>
      <c r="X2" s="181" t="s">
        <v>542</v>
      </c>
      <c r="Y2" s="181" t="s">
        <v>541</v>
      </c>
      <c r="Z2" s="181" t="s">
        <v>540</v>
      </c>
      <c r="AA2" s="182" t="s">
        <v>510</v>
      </c>
      <c r="AB2" s="183" t="s">
        <v>514</v>
      </c>
      <c r="AC2" s="184" t="s">
        <v>40</v>
      </c>
    </row>
    <row r="3" spans="1:29" s="73" customFormat="1" ht="60" x14ac:dyDescent="0.25">
      <c r="A3" s="185">
        <v>645061</v>
      </c>
      <c r="B3" s="186" t="s">
        <v>264</v>
      </c>
      <c r="C3" s="186" t="s">
        <v>168</v>
      </c>
      <c r="D3" s="186" t="s">
        <v>169</v>
      </c>
      <c r="E3" s="186" t="s">
        <v>252</v>
      </c>
      <c r="F3" s="187" t="s">
        <v>265</v>
      </c>
      <c r="G3" s="187"/>
      <c r="H3" s="186">
        <v>1</v>
      </c>
      <c r="I3" s="186">
        <v>1</v>
      </c>
      <c r="J3" s="186">
        <v>1</v>
      </c>
      <c r="K3" s="186">
        <v>1</v>
      </c>
      <c r="L3" s="186">
        <v>1</v>
      </c>
      <c r="M3" s="186">
        <v>1</v>
      </c>
      <c r="N3" s="186">
        <v>1</v>
      </c>
      <c r="O3" s="186">
        <v>1</v>
      </c>
      <c r="P3" s="186">
        <v>1</v>
      </c>
      <c r="Q3" s="186">
        <v>1</v>
      </c>
      <c r="R3" s="186">
        <v>1</v>
      </c>
      <c r="S3" s="186">
        <v>0</v>
      </c>
      <c r="T3" s="186">
        <v>1</v>
      </c>
      <c r="U3" s="188">
        <v>9.49</v>
      </c>
      <c r="V3" s="188" t="s">
        <v>526</v>
      </c>
      <c r="W3" s="188">
        <v>36</v>
      </c>
      <c r="X3" s="188">
        <v>28</v>
      </c>
      <c r="Y3" s="188">
        <v>12</v>
      </c>
      <c r="Z3" s="188">
        <v>36</v>
      </c>
      <c r="AA3" s="192" t="s">
        <v>533</v>
      </c>
      <c r="AB3" s="193" t="s">
        <v>515</v>
      </c>
      <c r="AC3" s="194" t="s">
        <v>1026</v>
      </c>
    </row>
    <row r="4" spans="1:29" s="73" customFormat="1" ht="30" x14ac:dyDescent="0.25">
      <c r="A4" s="101">
        <v>350548</v>
      </c>
      <c r="B4" s="102" t="s">
        <v>324</v>
      </c>
      <c r="C4" s="102" t="s">
        <v>168</v>
      </c>
      <c r="D4" s="102" t="s">
        <v>310</v>
      </c>
      <c r="E4" s="102" t="s">
        <v>320</v>
      </c>
      <c r="F4" s="103" t="s">
        <v>325</v>
      </c>
      <c r="G4" s="102" t="s">
        <v>1008</v>
      </c>
      <c r="H4" s="102">
        <v>0</v>
      </c>
      <c r="I4" s="102">
        <v>1</v>
      </c>
      <c r="J4" s="102">
        <v>1</v>
      </c>
      <c r="K4" s="102">
        <v>1</v>
      </c>
      <c r="L4" s="102">
        <v>1</v>
      </c>
      <c r="M4" s="102">
        <v>0</v>
      </c>
      <c r="N4" s="102">
        <v>0</v>
      </c>
      <c r="O4" s="102">
        <v>0</v>
      </c>
      <c r="P4" s="102">
        <v>0</v>
      </c>
      <c r="Q4" s="102">
        <v>0</v>
      </c>
      <c r="R4" s="102">
        <v>0</v>
      </c>
      <c r="S4" s="102">
        <v>0</v>
      </c>
      <c r="T4" s="102">
        <v>0</v>
      </c>
      <c r="U4" s="104">
        <v>10</v>
      </c>
      <c r="V4" s="104" t="s">
        <v>526</v>
      </c>
      <c r="W4" s="104">
        <v>27</v>
      </c>
      <c r="X4" s="104">
        <v>32</v>
      </c>
      <c r="Y4" s="104">
        <v>12</v>
      </c>
      <c r="Z4" s="104">
        <v>32</v>
      </c>
      <c r="AA4" s="60" t="s">
        <v>533</v>
      </c>
      <c r="AB4" s="58" t="s">
        <v>522</v>
      </c>
      <c r="AC4" s="79"/>
    </row>
    <row r="5" spans="1:29" s="73" customFormat="1" ht="60" x14ac:dyDescent="0.25">
      <c r="A5" s="101">
        <v>162667</v>
      </c>
      <c r="B5" s="102" t="s">
        <v>344</v>
      </c>
      <c r="C5" s="102" t="s">
        <v>168</v>
      </c>
      <c r="D5" s="102" t="s">
        <v>310</v>
      </c>
      <c r="E5" s="102" t="s">
        <v>320</v>
      </c>
      <c r="F5" s="103" t="s">
        <v>345</v>
      </c>
      <c r="G5" s="103"/>
      <c r="H5" s="102">
        <v>1</v>
      </c>
      <c r="I5" s="102">
        <v>1</v>
      </c>
      <c r="J5" s="102">
        <v>1</v>
      </c>
      <c r="K5" s="102">
        <v>1</v>
      </c>
      <c r="L5" s="102">
        <v>1</v>
      </c>
      <c r="M5" s="102">
        <v>1</v>
      </c>
      <c r="N5" s="102">
        <v>1</v>
      </c>
      <c r="O5" s="102">
        <v>1</v>
      </c>
      <c r="P5" s="102">
        <v>1</v>
      </c>
      <c r="Q5" s="102">
        <v>1</v>
      </c>
      <c r="R5" s="102">
        <v>1</v>
      </c>
      <c r="S5" s="102">
        <v>1</v>
      </c>
      <c r="T5" s="102">
        <v>1</v>
      </c>
      <c r="U5" s="104">
        <v>13.27</v>
      </c>
      <c r="V5" s="104" t="s">
        <v>526</v>
      </c>
      <c r="W5" s="104">
        <v>36</v>
      </c>
      <c r="X5" s="104">
        <v>24</v>
      </c>
      <c r="Y5" s="104">
        <v>12</v>
      </c>
      <c r="Z5" s="104">
        <v>36</v>
      </c>
      <c r="AA5" s="60" t="s">
        <v>533</v>
      </c>
      <c r="AB5" s="58" t="s">
        <v>515</v>
      </c>
      <c r="AC5" s="79" t="s">
        <v>1027</v>
      </c>
    </row>
    <row r="6" spans="1:29" s="73" customFormat="1" ht="36.75" customHeight="1" x14ac:dyDescent="0.25">
      <c r="A6" s="101">
        <v>162668</v>
      </c>
      <c r="B6" s="102" t="s">
        <v>352</v>
      </c>
      <c r="C6" s="102" t="s">
        <v>168</v>
      </c>
      <c r="D6" s="102" t="s">
        <v>310</v>
      </c>
      <c r="E6" s="102" t="s">
        <v>320</v>
      </c>
      <c r="F6" s="103" t="s">
        <v>353</v>
      </c>
      <c r="G6" s="103"/>
      <c r="H6" s="102">
        <v>0</v>
      </c>
      <c r="I6" s="102">
        <v>1</v>
      </c>
      <c r="J6" s="102">
        <v>1</v>
      </c>
      <c r="K6" s="102">
        <v>1</v>
      </c>
      <c r="L6" s="102">
        <v>1</v>
      </c>
      <c r="M6" s="102">
        <v>1</v>
      </c>
      <c r="N6" s="102">
        <v>1</v>
      </c>
      <c r="O6" s="102">
        <v>1</v>
      </c>
      <c r="P6" s="102">
        <v>1</v>
      </c>
      <c r="Q6" s="102">
        <v>1</v>
      </c>
      <c r="R6" s="102">
        <v>1</v>
      </c>
      <c r="S6" s="102">
        <v>1</v>
      </c>
      <c r="T6" s="102">
        <v>1</v>
      </c>
      <c r="U6" s="104">
        <v>13.27</v>
      </c>
      <c r="V6" s="104" t="s">
        <v>526</v>
      </c>
      <c r="W6" s="104">
        <v>36</v>
      </c>
      <c r="X6" s="104">
        <v>32</v>
      </c>
      <c r="Y6" s="104">
        <v>24</v>
      </c>
      <c r="Z6" s="104">
        <v>36</v>
      </c>
      <c r="AA6" s="60" t="s">
        <v>533</v>
      </c>
      <c r="AB6" s="58" t="s">
        <v>515</v>
      </c>
      <c r="AC6" s="79" t="s">
        <v>1027</v>
      </c>
    </row>
    <row r="7" spans="1:29" s="73" customFormat="1" ht="30.75" thickBot="1" x14ac:dyDescent="0.3">
      <c r="A7" s="195">
        <v>61667</v>
      </c>
      <c r="B7" s="196" t="s">
        <v>60</v>
      </c>
      <c r="C7" s="196" t="s">
        <v>42</v>
      </c>
      <c r="D7" s="196" t="s">
        <v>43</v>
      </c>
      <c r="E7" s="196" t="s">
        <v>61</v>
      </c>
      <c r="F7" s="197" t="s">
        <v>62</v>
      </c>
      <c r="G7" s="197"/>
      <c r="H7" s="196">
        <v>1</v>
      </c>
      <c r="I7" s="196">
        <v>1</v>
      </c>
      <c r="J7" s="196">
        <v>1</v>
      </c>
      <c r="K7" s="196">
        <v>1</v>
      </c>
      <c r="L7" s="196">
        <v>1</v>
      </c>
      <c r="M7" s="196">
        <v>1</v>
      </c>
      <c r="N7" s="196">
        <v>1</v>
      </c>
      <c r="O7" s="196">
        <v>1</v>
      </c>
      <c r="P7" s="196">
        <v>1</v>
      </c>
      <c r="Q7" s="196">
        <v>1</v>
      </c>
      <c r="R7" s="196">
        <v>1</v>
      </c>
      <c r="S7" s="196">
        <v>1</v>
      </c>
      <c r="T7" s="196">
        <v>1</v>
      </c>
      <c r="U7" s="198">
        <v>28.83</v>
      </c>
      <c r="V7" s="198" t="s">
        <v>526</v>
      </c>
      <c r="W7" s="198">
        <v>36</v>
      </c>
      <c r="X7" s="198">
        <v>32</v>
      </c>
      <c r="Y7" s="198">
        <v>30</v>
      </c>
      <c r="Z7" s="198">
        <v>36</v>
      </c>
      <c r="AA7" s="55" t="s">
        <v>533</v>
      </c>
      <c r="AB7" s="61" t="s">
        <v>515</v>
      </c>
      <c r="AC7" s="56"/>
    </row>
  </sheetData>
  <mergeCells count="4">
    <mergeCell ref="AA1:AC1"/>
    <mergeCell ref="B1:F1"/>
    <mergeCell ref="H1:V1"/>
    <mergeCell ref="G1:G2"/>
  </mergeCells>
  <conditionalFormatting sqref="AB3:AB7">
    <cfRule type="cellIs" dxfId="150" priority="14" operator="equal">
      <formula>"Socio-économique"</formula>
    </cfRule>
    <cfRule type="cellIs" dxfId="149" priority="15" operator="equal">
      <formula>"Sanitaire"</formula>
    </cfRule>
    <cfRule type="cellIs" dxfId="148" priority="16" operator="equal">
      <formula>"Environnement"</formula>
    </cfRule>
  </conditionalFormatting>
  <conditionalFormatting sqref="AA3:AA7">
    <cfRule type="containsText" dxfId="147" priority="9" operator="containsText" text="Modérée">
      <formula>NOT(ISERROR(SEARCH("Modérée",AA3)))</formula>
    </cfRule>
    <cfRule type="containsText" dxfId="146" priority="10" operator="containsText" text="Majeure">
      <formula>NOT(ISERROR(SEARCH("Majeure",AA3)))</formula>
    </cfRule>
    <cfRule type="containsText" priority="11" operator="containsText" text="EEE">
      <formula>NOT(ISERROR(SEARCH("EEE",AA3)))</formula>
    </cfRule>
    <cfRule type="containsText" dxfId="145" priority="12" operator="containsText" text="mergente">
      <formula>NOT(ISERROR(SEARCH("mergente",AA3)))</formula>
    </cfRule>
    <cfRule type="containsText" dxfId="144" priority="13" operator="containsText" text="Alerte">
      <formula>NOT(ISERROR(SEARCH("Alerte",AA3)))</formula>
    </cfRule>
  </conditionalFormatting>
  <conditionalFormatting sqref="AB2">
    <cfRule type="cellIs" dxfId="143" priority="6" operator="equal">
      <formula>"Socio-économique"</formula>
    </cfRule>
    <cfRule type="cellIs" dxfId="142" priority="7" operator="equal">
      <formula>"Sanitaire"</formula>
    </cfRule>
    <cfRule type="cellIs" dxfId="141" priority="8" operator="equal">
      <formula>"Environnement"</formula>
    </cfRule>
  </conditionalFormatting>
  <conditionalFormatting sqref="AA1:AA2">
    <cfRule type="containsText" dxfId="140" priority="1" operator="containsText" text="Modérée">
      <formula>NOT(ISERROR(SEARCH("Modérée",AA1)))</formula>
    </cfRule>
    <cfRule type="containsText" dxfId="139" priority="2" operator="containsText" text="Majeure">
      <formula>NOT(ISERROR(SEARCH("Majeure",AA1)))</formula>
    </cfRule>
    <cfRule type="containsText" priority="3" operator="containsText" text="EEE">
      <formula>NOT(ISERROR(SEARCH("EEE",AA1)))</formula>
    </cfRule>
    <cfRule type="containsText" dxfId="138" priority="4" operator="containsText" text="mergente">
      <formula>NOT(ISERROR(SEARCH("mergente",AA1)))</formula>
    </cfRule>
    <cfRule type="containsText" dxfId="137" priority="5" operator="containsText" text="Alerte">
      <formula>NOT(ISERROR(SEARCH("Alerte",AA1)))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workbookViewId="0">
      <pane ySplit="2" topLeftCell="A3" activePane="bottomLeft" state="frozen"/>
      <selection pane="bottomLeft" activeCell="E10" sqref="E10"/>
    </sheetView>
  </sheetViews>
  <sheetFormatPr baseColWidth="10" defaultRowHeight="15" x14ac:dyDescent="0.25"/>
  <cols>
    <col min="2" max="2" width="13.7109375" customWidth="1"/>
    <col min="4" max="4" width="14.7109375" customWidth="1"/>
    <col min="5" max="5" width="16.140625" customWidth="1"/>
    <col min="6" max="6" width="15.5703125" customWidth="1"/>
    <col min="7" max="7" width="15.5703125" style="177" customWidth="1"/>
    <col min="21" max="21" width="14.42578125" customWidth="1"/>
    <col min="22" max="22" width="13.5703125" customWidth="1"/>
    <col min="23" max="23" width="18.140625" customWidth="1"/>
    <col min="24" max="24" width="15.42578125" customWidth="1"/>
  </cols>
  <sheetData>
    <row r="1" spans="1:29" s="73" customFormat="1" ht="15.75" customHeight="1" x14ac:dyDescent="0.25">
      <c r="A1" s="109"/>
      <c r="B1" s="242" t="s">
        <v>0</v>
      </c>
      <c r="C1" s="242"/>
      <c r="D1" s="242"/>
      <c r="E1" s="242"/>
      <c r="F1" s="242"/>
      <c r="G1" s="244" t="s">
        <v>1007</v>
      </c>
      <c r="H1" s="243" t="s">
        <v>6</v>
      </c>
      <c r="I1" s="243"/>
      <c r="J1" s="243"/>
      <c r="K1" s="243"/>
      <c r="L1" s="243"/>
      <c r="M1" s="243"/>
      <c r="N1" s="243"/>
      <c r="O1" s="243"/>
      <c r="P1" s="243"/>
      <c r="Q1" s="243"/>
      <c r="R1" s="243"/>
      <c r="S1" s="243"/>
      <c r="T1" s="243"/>
      <c r="U1" s="243"/>
      <c r="V1" s="243"/>
      <c r="W1" s="93"/>
      <c r="X1" s="93"/>
      <c r="Y1" s="94"/>
      <c r="Z1" s="94"/>
      <c r="AA1" s="240"/>
      <c r="AB1" s="240"/>
      <c r="AC1" s="241"/>
    </row>
    <row r="2" spans="1:29" s="73" customFormat="1" ht="60" x14ac:dyDescent="0.25">
      <c r="A2" s="110" t="s">
        <v>546</v>
      </c>
      <c r="B2" s="96" t="s">
        <v>545</v>
      </c>
      <c r="C2" s="96" t="s">
        <v>2</v>
      </c>
      <c r="D2" s="96" t="s">
        <v>3</v>
      </c>
      <c r="E2" s="96" t="s">
        <v>4</v>
      </c>
      <c r="F2" s="96" t="s">
        <v>5</v>
      </c>
      <c r="G2" s="246"/>
      <c r="H2" s="96" t="s">
        <v>8</v>
      </c>
      <c r="I2" s="96" t="s">
        <v>9</v>
      </c>
      <c r="J2" s="96" t="s">
        <v>10</v>
      </c>
      <c r="K2" s="96" t="s">
        <v>11</v>
      </c>
      <c r="L2" s="96" t="s">
        <v>12</v>
      </c>
      <c r="M2" s="96" t="s">
        <v>13</v>
      </c>
      <c r="N2" s="96" t="s">
        <v>14</v>
      </c>
      <c r="O2" s="96" t="s">
        <v>15</v>
      </c>
      <c r="P2" s="96" t="s">
        <v>16</v>
      </c>
      <c r="Q2" s="96" t="s">
        <v>17</v>
      </c>
      <c r="R2" s="96" t="s">
        <v>18</v>
      </c>
      <c r="S2" s="96" t="s">
        <v>19</v>
      </c>
      <c r="T2" s="96" t="s">
        <v>20</v>
      </c>
      <c r="U2" s="96" t="s">
        <v>544</v>
      </c>
      <c r="V2" s="96" t="s">
        <v>543</v>
      </c>
      <c r="W2" s="96" t="s">
        <v>539</v>
      </c>
      <c r="X2" s="96" t="s">
        <v>542</v>
      </c>
      <c r="Y2" s="96" t="s">
        <v>541</v>
      </c>
      <c r="Z2" s="96" t="s">
        <v>540</v>
      </c>
      <c r="AA2" s="111" t="s">
        <v>510</v>
      </c>
      <c r="AB2" s="112" t="s">
        <v>514</v>
      </c>
      <c r="AC2" s="113" t="s">
        <v>40</v>
      </c>
    </row>
    <row r="3" spans="1:29" s="127" customFormat="1" ht="30" x14ac:dyDescent="0.25">
      <c r="A3" s="102">
        <v>60746</v>
      </c>
      <c r="B3" s="102" t="s">
        <v>57</v>
      </c>
      <c r="C3" s="102" t="s">
        <v>42</v>
      </c>
      <c r="D3" s="102" t="s">
        <v>43</v>
      </c>
      <c r="E3" s="102" t="s">
        <v>58</v>
      </c>
      <c r="F3" s="103" t="s">
        <v>1010</v>
      </c>
      <c r="G3" s="102"/>
      <c r="H3" s="102">
        <v>0</v>
      </c>
      <c r="I3" s="102">
        <v>0</v>
      </c>
      <c r="J3" s="102">
        <v>1</v>
      </c>
      <c r="K3" s="102">
        <v>1</v>
      </c>
      <c r="L3" s="102">
        <v>1</v>
      </c>
      <c r="M3" s="102">
        <v>1</v>
      </c>
      <c r="N3" s="102">
        <v>1</v>
      </c>
      <c r="O3" s="102">
        <v>1</v>
      </c>
      <c r="P3" s="102">
        <v>1</v>
      </c>
      <c r="Q3" s="102">
        <v>1</v>
      </c>
      <c r="R3" s="102">
        <v>1</v>
      </c>
      <c r="S3" s="102">
        <v>1</v>
      </c>
      <c r="T3" s="102">
        <v>1</v>
      </c>
      <c r="U3" s="128">
        <v>8.56</v>
      </c>
      <c r="V3" s="104" t="s">
        <v>536</v>
      </c>
      <c r="W3" s="104">
        <v>30</v>
      </c>
      <c r="X3" s="104">
        <v>20</v>
      </c>
      <c r="Y3" s="104">
        <v>24</v>
      </c>
      <c r="Z3" s="104">
        <v>30</v>
      </c>
      <c r="AA3" s="69" t="s">
        <v>534</v>
      </c>
      <c r="AB3" s="70" t="s">
        <v>515</v>
      </c>
      <c r="AC3" s="70"/>
    </row>
    <row r="4" spans="1:29" s="127" customFormat="1" ht="45" x14ac:dyDescent="0.25">
      <c r="A4" s="102">
        <v>720069</v>
      </c>
      <c r="B4" s="102" t="s">
        <v>175</v>
      </c>
      <c r="C4" s="102" t="s">
        <v>168</v>
      </c>
      <c r="D4" s="102" t="s">
        <v>169</v>
      </c>
      <c r="E4" s="102" t="s">
        <v>170</v>
      </c>
      <c r="F4" s="103" t="s">
        <v>176</v>
      </c>
      <c r="G4" s="102"/>
      <c r="H4" s="102">
        <v>1</v>
      </c>
      <c r="I4" s="102">
        <v>1</v>
      </c>
      <c r="J4" s="102">
        <v>1</v>
      </c>
      <c r="K4" s="102">
        <v>1</v>
      </c>
      <c r="L4" s="102">
        <v>1</v>
      </c>
      <c r="M4" s="102">
        <v>1</v>
      </c>
      <c r="N4" s="102">
        <v>1</v>
      </c>
      <c r="O4" s="102">
        <v>1</v>
      </c>
      <c r="P4" s="102">
        <v>1</v>
      </c>
      <c r="Q4" s="102">
        <v>1</v>
      </c>
      <c r="R4" s="102">
        <v>1</v>
      </c>
      <c r="S4" s="102">
        <v>1</v>
      </c>
      <c r="T4" s="102">
        <v>1</v>
      </c>
      <c r="U4" s="104">
        <v>0.75</v>
      </c>
      <c r="V4" s="104" t="s">
        <v>526</v>
      </c>
      <c r="W4" s="104">
        <v>15</v>
      </c>
      <c r="X4" s="104">
        <v>28</v>
      </c>
      <c r="Y4" s="104">
        <v>12</v>
      </c>
      <c r="Z4" s="104">
        <v>28</v>
      </c>
      <c r="AA4" s="69" t="s">
        <v>534</v>
      </c>
      <c r="AB4" s="70" t="s">
        <v>522</v>
      </c>
      <c r="AC4" s="70" t="s">
        <v>527</v>
      </c>
    </row>
    <row r="5" spans="1:29" s="127" customFormat="1" ht="30" x14ac:dyDescent="0.25">
      <c r="A5" s="102">
        <v>69338</v>
      </c>
      <c r="B5" s="102" t="s">
        <v>143</v>
      </c>
      <c r="C5" s="102" t="s">
        <v>42</v>
      </c>
      <c r="D5" s="102" t="s">
        <v>122</v>
      </c>
      <c r="E5" s="102" t="s">
        <v>144</v>
      </c>
      <c r="F5" s="103" t="s">
        <v>145</v>
      </c>
      <c r="G5" s="102"/>
      <c r="H5" s="102">
        <v>1</v>
      </c>
      <c r="I5" s="102">
        <v>1</v>
      </c>
      <c r="J5" s="102">
        <v>1</v>
      </c>
      <c r="K5" s="102">
        <v>1</v>
      </c>
      <c r="L5" s="102">
        <v>1</v>
      </c>
      <c r="M5" s="102">
        <v>1</v>
      </c>
      <c r="N5" s="102">
        <v>1</v>
      </c>
      <c r="O5" s="102">
        <v>1</v>
      </c>
      <c r="P5" s="102">
        <v>1</v>
      </c>
      <c r="Q5" s="102">
        <v>1</v>
      </c>
      <c r="R5" s="102">
        <v>1</v>
      </c>
      <c r="S5" s="102">
        <v>1</v>
      </c>
      <c r="T5" s="102">
        <v>1</v>
      </c>
      <c r="U5" s="104">
        <v>12.52</v>
      </c>
      <c r="V5" s="104" t="s">
        <v>526</v>
      </c>
      <c r="W5" s="104">
        <v>30</v>
      </c>
      <c r="X5" s="104">
        <v>20</v>
      </c>
      <c r="Y5" s="104">
        <v>12</v>
      </c>
      <c r="Z5" s="104">
        <v>30</v>
      </c>
      <c r="AA5" s="69" t="s">
        <v>534</v>
      </c>
      <c r="AB5" s="70" t="s">
        <v>515</v>
      </c>
      <c r="AC5" s="70"/>
    </row>
    <row r="6" spans="1:29" s="127" customFormat="1" ht="60" x14ac:dyDescent="0.25">
      <c r="A6" s="106">
        <v>77424</v>
      </c>
      <c r="B6" s="106" t="s">
        <v>119</v>
      </c>
      <c r="C6" s="106" t="s">
        <v>42</v>
      </c>
      <c r="D6" s="106" t="s">
        <v>108</v>
      </c>
      <c r="E6" s="106" t="s">
        <v>109</v>
      </c>
      <c r="F6" s="107" t="s">
        <v>120</v>
      </c>
      <c r="G6" s="106"/>
      <c r="H6" s="106">
        <v>1</v>
      </c>
      <c r="I6" s="106">
        <v>1</v>
      </c>
      <c r="J6" s="106">
        <v>1</v>
      </c>
      <c r="K6" s="106">
        <v>1</v>
      </c>
      <c r="L6" s="106">
        <v>1</v>
      </c>
      <c r="M6" s="106">
        <v>1</v>
      </c>
      <c r="N6" s="106">
        <v>1</v>
      </c>
      <c r="O6" s="106">
        <v>1</v>
      </c>
      <c r="P6" s="106">
        <v>1</v>
      </c>
      <c r="Q6" s="106">
        <v>1</v>
      </c>
      <c r="R6" s="106">
        <v>1</v>
      </c>
      <c r="S6" s="106">
        <v>1</v>
      </c>
      <c r="T6" s="106">
        <v>1</v>
      </c>
      <c r="U6" s="108">
        <v>10</v>
      </c>
      <c r="V6" s="108" t="s">
        <v>526</v>
      </c>
      <c r="W6" s="108">
        <v>30</v>
      </c>
      <c r="X6" s="108">
        <v>28</v>
      </c>
      <c r="Y6" s="108">
        <v>24</v>
      </c>
      <c r="Z6" s="108">
        <v>30</v>
      </c>
      <c r="AA6" s="69" t="s">
        <v>534</v>
      </c>
      <c r="AB6" s="70" t="s">
        <v>515</v>
      </c>
      <c r="AC6" s="70"/>
    </row>
    <row r="7" spans="1:29" s="127" customFormat="1" ht="30" x14ac:dyDescent="0.25">
      <c r="A7" s="66">
        <v>67804</v>
      </c>
      <c r="B7" s="66" t="s">
        <v>150</v>
      </c>
      <c r="C7" s="66" t="s">
        <v>42</v>
      </c>
      <c r="D7" s="66" t="s">
        <v>122</v>
      </c>
      <c r="E7" s="66" t="s">
        <v>151</v>
      </c>
      <c r="F7" s="67" t="s">
        <v>152</v>
      </c>
      <c r="G7" s="66"/>
      <c r="H7" s="66">
        <v>1</v>
      </c>
      <c r="I7" s="66">
        <v>1</v>
      </c>
      <c r="J7" s="66">
        <v>1</v>
      </c>
      <c r="K7" s="66">
        <v>1</v>
      </c>
      <c r="L7" s="66">
        <v>1</v>
      </c>
      <c r="M7" s="66">
        <v>1</v>
      </c>
      <c r="N7" s="66">
        <v>1</v>
      </c>
      <c r="O7" s="66">
        <v>1</v>
      </c>
      <c r="P7" s="66">
        <v>1</v>
      </c>
      <c r="Q7" s="66">
        <v>1</v>
      </c>
      <c r="R7" s="66">
        <v>1</v>
      </c>
      <c r="S7" s="66">
        <v>1</v>
      </c>
      <c r="T7" s="66">
        <v>1</v>
      </c>
      <c r="U7" s="68">
        <v>9.19</v>
      </c>
      <c r="V7" s="68" t="s">
        <v>536</v>
      </c>
      <c r="W7" s="68">
        <v>27</v>
      </c>
      <c r="X7" s="68">
        <v>20</v>
      </c>
      <c r="Y7" s="68">
        <v>24</v>
      </c>
      <c r="Z7" s="68">
        <v>27</v>
      </c>
      <c r="AA7" s="69" t="s">
        <v>534</v>
      </c>
      <c r="AB7" s="70" t="s">
        <v>515</v>
      </c>
      <c r="AC7" s="70" t="s">
        <v>1028</v>
      </c>
    </row>
    <row r="8" spans="1:29" s="127" customFormat="1" ht="30" x14ac:dyDescent="0.25">
      <c r="A8" s="66">
        <v>69372</v>
      </c>
      <c r="B8" s="66" t="s">
        <v>162</v>
      </c>
      <c r="C8" s="66" t="s">
        <v>42</v>
      </c>
      <c r="D8" s="66" t="s">
        <v>122</v>
      </c>
      <c r="E8" s="66" t="s">
        <v>144</v>
      </c>
      <c r="F8" s="67" t="s">
        <v>163</v>
      </c>
      <c r="G8" s="66"/>
      <c r="H8" s="66">
        <v>1</v>
      </c>
      <c r="I8" s="66">
        <v>1</v>
      </c>
      <c r="J8" s="66">
        <v>1</v>
      </c>
      <c r="K8" s="66">
        <v>1</v>
      </c>
      <c r="L8" s="66">
        <v>1</v>
      </c>
      <c r="M8" s="66">
        <v>1</v>
      </c>
      <c r="N8" s="66">
        <v>1</v>
      </c>
      <c r="O8" s="66">
        <v>1</v>
      </c>
      <c r="P8" s="66">
        <v>1</v>
      </c>
      <c r="Q8" s="66">
        <v>1</v>
      </c>
      <c r="R8" s="66">
        <v>1</v>
      </c>
      <c r="S8" s="66">
        <v>1</v>
      </c>
      <c r="T8" s="66">
        <v>1</v>
      </c>
      <c r="U8" s="68">
        <v>6.67</v>
      </c>
      <c r="V8" s="68" t="s">
        <v>536</v>
      </c>
      <c r="W8" s="68">
        <v>30</v>
      </c>
      <c r="X8" s="68">
        <v>24</v>
      </c>
      <c r="Y8" s="68">
        <v>18</v>
      </c>
      <c r="Z8" s="68">
        <v>30</v>
      </c>
      <c r="AA8" s="69" t="s">
        <v>534</v>
      </c>
      <c r="AB8" s="70" t="s">
        <v>515</v>
      </c>
      <c r="AC8" s="70" t="s">
        <v>1028</v>
      </c>
    </row>
    <row r="9" spans="1:29" s="127" customFormat="1" ht="30" x14ac:dyDescent="0.25">
      <c r="A9" s="66">
        <v>459325</v>
      </c>
      <c r="B9" s="66" t="s">
        <v>216</v>
      </c>
      <c r="C9" s="66" t="s">
        <v>168</v>
      </c>
      <c r="D9" s="66" t="s">
        <v>169</v>
      </c>
      <c r="E9" s="66" t="s">
        <v>188</v>
      </c>
      <c r="F9" s="67" t="s">
        <v>217</v>
      </c>
      <c r="G9" s="66"/>
      <c r="H9" s="66">
        <v>1</v>
      </c>
      <c r="I9" s="66">
        <v>1</v>
      </c>
      <c r="J9" s="66">
        <v>1</v>
      </c>
      <c r="K9" s="66">
        <v>1</v>
      </c>
      <c r="L9" s="66">
        <v>1</v>
      </c>
      <c r="M9" s="66">
        <v>1</v>
      </c>
      <c r="N9" s="66">
        <v>1</v>
      </c>
      <c r="O9" s="66">
        <v>1</v>
      </c>
      <c r="P9" s="66">
        <v>1</v>
      </c>
      <c r="Q9" s="66">
        <v>1</v>
      </c>
      <c r="R9" s="66">
        <v>1</v>
      </c>
      <c r="S9" s="66">
        <v>1</v>
      </c>
      <c r="T9" s="66">
        <v>1</v>
      </c>
      <c r="U9" s="68">
        <v>10.33</v>
      </c>
      <c r="V9" s="68" t="s">
        <v>526</v>
      </c>
      <c r="W9" s="68">
        <v>27</v>
      </c>
      <c r="X9" s="68">
        <v>12</v>
      </c>
      <c r="Y9" s="68">
        <v>12</v>
      </c>
      <c r="Z9" s="68">
        <v>27</v>
      </c>
      <c r="AA9" s="69" t="s">
        <v>534</v>
      </c>
      <c r="AB9" s="70" t="s">
        <v>515</v>
      </c>
      <c r="AC9" s="70"/>
    </row>
    <row r="10" spans="1:29" s="127" customFormat="1" ht="45" x14ac:dyDescent="0.25">
      <c r="A10" s="66">
        <v>8290</v>
      </c>
      <c r="B10" s="66" t="s">
        <v>218</v>
      </c>
      <c r="C10" s="66" t="s">
        <v>168</v>
      </c>
      <c r="D10" s="66" t="s">
        <v>169</v>
      </c>
      <c r="E10" s="66" t="s">
        <v>188</v>
      </c>
      <c r="F10" s="67" t="s">
        <v>219</v>
      </c>
      <c r="G10" s="66"/>
      <c r="H10" s="66">
        <v>1</v>
      </c>
      <c r="I10" s="66">
        <v>1</v>
      </c>
      <c r="J10" s="66">
        <v>1</v>
      </c>
      <c r="K10" s="66">
        <v>1</v>
      </c>
      <c r="L10" s="66">
        <v>1</v>
      </c>
      <c r="M10" s="66">
        <v>1</v>
      </c>
      <c r="N10" s="66">
        <v>1</v>
      </c>
      <c r="O10" s="66">
        <v>1</v>
      </c>
      <c r="P10" s="66">
        <v>1</v>
      </c>
      <c r="Q10" s="66">
        <v>1</v>
      </c>
      <c r="R10" s="66">
        <v>1</v>
      </c>
      <c r="S10" s="66">
        <v>1</v>
      </c>
      <c r="T10" s="66">
        <v>1</v>
      </c>
      <c r="U10" s="68">
        <v>0.54</v>
      </c>
      <c r="V10" s="68" t="s">
        <v>526</v>
      </c>
      <c r="W10" s="68">
        <v>9</v>
      </c>
      <c r="X10" s="68">
        <v>28</v>
      </c>
      <c r="Y10" s="68">
        <v>12</v>
      </c>
      <c r="Z10" s="68">
        <v>28</v>
      </c>
      <c r="AA10" s="69" t="s">
        <v>534</v>
      </c>
      <c r="AB10" s="70" t="s">
        <v>522</v>
      </c>
      <c r="AC10" s="70" t="s">
        <v>528</v>
      </c>
    </row>
    <row r="11" spans="1:29" s="171" customFormat="1" ht="30" x14ac:dyDescent="0.25">
      <c r="A11" s="78">
        <v>444443</v>
      </c>
      <c r="B11" s="130" t="s">
        <v>1004</v>
      </c>
      <c r="C11" s="130" t="s">
        <v>42</v>
      </c>
      <c r="D11" s="130" t="s">
        <v>112</v>
      </c>
      <c r="E11" s="130" t="s">
        <v>113</v>
      </c>
      <c r="F11" s="131" t="s">
        <v>1005</v>
      </c>
      <c r="G11" s="130"/>
      <c r="H11" s="130">
        <v>1</v>
      </c>
      <c r="I11" s="130">
        <v>1</v>
      </c>
      <c r="J11" s="130">
        <v>1</v>
      </c>
      <c r="K11" s="130">
        <v>1</v>
      </c>
      <c r="L11" s="130">
        <v>1</v>
      </c>
      <c r="M11" s="130">
        <v>1</v>
      </c>
      <c r="N11" s="130">
        <v>1</v>
      </c>
      <c r="O11" s="130">
        <v>1</v>
      </c>
      <c r="P11" s="130">
        <v>1</v>
      </c>
      <c r="Q11" s="130">
        <v>1</v>
      </c>
      <c r="R11" s="130">
        <v>1</v>
      </c>
      <c r="S11" s="130">
        <v>1</v>
      </c>
      <c r="T11" s="130">
        <v>1</v>
      </c>
      <c r="U11" s="68">
        <v>10.06</v>
      </c>
      <c r="V11" s="68" t="str">
        <f t="shared" ref="V11" si="0">IF(U11&gt;=10, "Etendue", IF(U11&gt;=5, "Localisée", "Isolée"))</f>
        <v>Etendue</v>
      </c>
      <c r="W11" s="68">
        <v>30</v>
      </c>
      <c r="X11" s="68">
        <v>12</v>
      </c>
      <c r="Y11" s="68">
        <v>12</v>
      </c>
      <c r="Z11" s="68">
        <v>30</v>
      </c>
      <c r="AA11" s="78" t="s">
        <v>534</v>
      </c>
      <c r="AB11" s="70" t="s">
        <v>515</v>
      </c>
      <c r="AC11" s="78"/>
    </row>
  </sheetData>
  <mergeCells count="4">
    <mergeCell ref="AA1:AC1"/>
    <mergeCell ref="B1:F1"/>
    <mergeCell ref="H1:V1"/>
    <mergeCell ref="G1:G2"/>
  </mergeCells>
  <conditionalFormatting sqref="AB3:AB10">
    <cfRule type="cellIs" dxfId="136" priority="22" operator="equal">
      <formula>"Socio-économique"</formula>
    </cfRule>
    <cfRule type="cellIs" dxfId="135" priority="23" operator="equal">
      <formula>"Sanitaire"</formula>
    </cfRule>
    <cfRule type="cellIs" dxfId="134" priority="24" operator="equal">
      <formula>"Environnement"</formula>
    </cfRule>
  </conditionalFormatting>
  <conditionalFormatting sqref="AA3:AA10">
    <cfRule type="containsText" dxfId="133" priority="17" operator="containsText" text="Modérée">
      <formula>NOT(ISERROR(SEARCH("Modérée",AA3)))</formula>
    </cfRule>
    <cfRule type="containsText" dxfId="132" priority="18" operator="containsText" text="Majeure">
      <formula>NOT(ISERROR(SEARCH("Majeure",AA3)))</formula>
    </cfRule>
    <cfRule type="containsText" priority="19" operator="containsText" text="EEE">
      <formula>NOT(ISERROR(SEARCH("EEE",AA3)))</formula>
    </cfRule>
    <cfRule type="containsText" dxfId="131" priority="20" operator="containsText" text="mergente">
      <formula>NOT(ISERROR(SEARCH("mergente",AA3)))</formula>
    </cfRule>
    <cfRule type="containsText" dxfId="130" priority="21" operator="containsText" text="Alerte">
      <formula>NOT(ISERROR(SEARCH("Alerte",AA3)))</formula>
    </cfRule>
  </conditionalFormatting>
  <conditionalFormatting sqref="AB2">
    <cfRule type="cellIs" dxfId="129" priority="14" operator="equal">
      <formula>"Socio-économique"</formula>
    </cfRule>
    <cfRule type="cellIs" dxfId="128" priority="15" operator="equal">
      <formula>"Sanitaire"</formula>
    </cfRule>
    <cfRule type="cellIs" dxfId="127" priority="16" operator="equal">
      <formula>"Environnement"</formula>
    </cfRule>
  </conditionalFormatting>
  <conditionalFormatting sqref="AA1:AA2">
    <cfRule type="containsText" dxfId="126" priority="9" operator="containsText" text="Modérée">
      <formula>NOT(ISERROR(SEARCH("Modérée",AA1)))</formula>
    </cfRule>
    <cfRule type="containsText" dxfId="125" priority="10" operator="containsText" text="Majeure">
      <formula>NOT(ISERROR(SEARCH("Majeure",AA1)))</formula>
    </cfRule>
    <cfRule type="containsText" priority="11" operator="containsText" text="EEE">
      <formula>NOT(ISERROR(SEARCH("EEE",AA1)))</formula>
    </cfRule>
    <cfRule type="containsText" dxfId="124" priority="12" operator="containsText" text="mergente">
      <formula>NOT(ISERROR(SEARCH("mergente",AA1)))</formula>
    </cfRule>
    <cfRule type="containsText" dxfId="123" priority="13" operator="containsText" text="Alerte">
      <formula>NOT(ISERROR(SEARCH("Alerte",AA1)))</formula>
    </cfRule>
  </conditionalFormatting>
  <conditionalFormatting sqref="AA11">
    <cfRule type="containsText" dxfId="122" priority="1" operator="containsText" text="Modérée">
      <formula>NOT(ISERROR(SEARCH("Modérée",AA11)))</formula>
    </cfRule>
    <cfRule type="containsText" dxfId="121" priority="2" operator="containsText" text="Majeure">
      <formula>NOT(ISERROR(SEARCH("Majeure",AA11)))</formula>
    </cfRule>
    <cfRule type="containsText" priority="3" operator="containsText" text="EEE">
      <formula>NOT(ISERROR(SEARCH("EEE",AA11)))</formula>
    </cfRule>
    <cfRule type="containsText" dxfId="120" priority="4" operator="containsText" text="mergente">
      <formula>NOT(ISERROR(SEARCH("mergente",AA11)))</formula>
    </cfRule>
    <cfRule type="containsText" dxfId="119" priority="5" operator="containsText" text="Alerte">
      <formula>NOT(ISERROR(SEARCH("Alerte",AA11)))</formula>
    </cfRule>
  </conditionalFormatting>
  <conditionalFormatting sqref="AB11">
    <cfRule type="cellIs" dxfId="118" priority="6" operator="equal">
      <formula>"Socio-économique"</formula>
    </cfRule>
    <cfRule type="cellIs" dxfId="117" priority="7" operator="equal">
      <formula>"Sanitaire"</formula>
    </cfRule>
    <cfRule type="cellIs" dxfId="116" priority="8" operator="equal">
      <formula>"Environnement"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pane ySplit="2" topLeftCell="A3" activePane="bottomLeft" state="frozen"/>
      <selection pane="bottomLeft" activeCell="F30" sqref="F30"/>
    </sheetView>
  </sheetViews>
  <sheetFormatPr baseColWidth="10" defaultRowHeight="15" x14ac:dyDescent="0.25"/>
  <cols>
    <col min="1" max="1" width="11.42578125" style="77"/>
    <col min="2" max="2" width="14.7109375" style="77" customWidth="1"/>
    <col min="3" max="3" width="11.42578125" style="77"/>
    <col min="4" max="4" width="15.28515625" style="77" customWidth="1"/>
    <col min="5" max="5" width="18.5703125" style="77" customWidth="1"/>
    <col min="6" max="6" width="19.7109375" style="77" customWidth="1"/>
    <col min="7" max="7" width="15.140625" style="179" customWidth="1"/>
    <col min="8" max="20" width="11.42578125" style="77"/>
    <col min="21" max="21" width="16.28515625" style="77" customWidth="1"/>
    <col min="22" max="22" width="14.5703125" style="77" customWidth="1"/>
    <col min="23" max="23" width="18" style="77" customWidth="1"/>
    <col min="24" max="24" width="15.42578125" style="77" customWidth="1"/>
    <col min="25" max="27" width="11.42578125" style="77"/>
    <col min="28" max="28" width="15.5703125" style="77" customWidth="1"/>
    <col min="29" max="29" width="25.7109375" style="77" customWidth="1"/>
    <col min="30" max="16384" width="11.42578125" style="77"/>
  </cols>
  <sheetData>
    <row r="1" spans="1:29" s="73" customFormat="1" ht="15.75" customHeight="1" x14ac:dyDescent="0.25">
      <c r="A1" s="109"/>
      <c r="B1" s="242" t="s">
        <v>0</v>
      </c>
      <c r="C1" s="242"/>
      <c r="D1" s="242"/>
      <c r="E1" s="242"/>
      <c r="F1" s="242"/>
      <c r="G1" s="244" t="s">
        <v>1007</v>
      </c>
      <c r="H1" s="243" t="s">
        <v>6</v>
      </c>
      <c r="I1" s="243"/>
      <c r="J1" s="243"/>
      <c r="K1" s="243"/>
      <c r="L1" s="243"/>
      <c r="M1" s="243"/>
      <c r="N1" s="243"/>
      <c r="O1" s="243"/>
      <c r="P1" s="243"/>
      <c r="Q1" s="243"/>
      <c r="R1" s="243"/>
      <c r="S1" s="243"/>
      <c r="T1" s="243"/>
      <c r="U1" s="243"/>
      <c r="V1" s="243"/>
      <c r="W1" s="93"/>
      <c r="X1" s="93"/>
      <c r="Y1" s="94"/>
      <c r="Z1" s="94"/>
      <c r="AA1" s="240"/>
      <c r="AB1" s="240"/>
      <c r="AC1" s="241"/>
    </row>
    <row r="2" spans="1:29" s="73" customFormat="1" ht="60.75" thickBot="1" x14ac:dyDescent="0.3">
      <c r="A2" s="180" t="s">
        <v>546</v>
      </c>
      <c r="B2" s="181" t="s">
        <v>545</v>
      </c>
      <c r="C2" s="181" t="s">
        <v>2</v>
      </c>
      <c r="D2" s="181" t="s">
        <v>3</v>
      </c>
      <c r="E2" s="181" t="s">
        <v>4</v>
      </c>
      <c r="F2" s="181" t="s">
        <v>5</v>
      </c>
      <c r="G2" s="245"/>
      <c r="H2" s="181" t="s">
        <v>8</v>
      </c>
      <c r="I2" s="181" t="s">
        <v>9</v>
      </c>
      <c r="J2" s="181" t="s">
        <v>10</v>
      </c>
      <c r="K2" s="181" t="s">
        <v>11</v>
      </c>
      <c r="L2" s="181" t="s">
        <v>12</v>
      </c>
      <c r="M2" s="181" t="s">
        <v>13</v>
      </c>
      <c r="N2" s="181" t="s">
        <v>14</v>
      </c>
      <c r="O2" s="181" t="s">
        <v>15</v>
      </c>
      <c r="P2" s="181" t="s">
        <v>16</v>
      </c>
      <c r="Q2" s="181" t="s">
        <v>17</v>
      </c>
      <c r="R2" s="181" t="s">
        <v>18</v>
      </c>
      <c r="S2" s="181" t="s">
        <v>19</v>
      </c>
      <c r="T2" s="181" t="s">
        <v>20</v>
      </c>
      <c r="U2" s="181" t="s">
        <v>544</v>
      </c>
      <c r="V2" s="181" t="s">
        <v>543</v>
      </c>
      <c r="W2" s="181" t="s">
        <v>539</v>
      </c>
      <c r="X2" s="181" t="s">
        <v>542</v>
      </c>
      <c r="Y2" s="181" t="s">
        <v>541</v>
      </c>
      <c r="Z2" s="181" t="s">
        <v>540</v>
      </c>
      <c r="AA2" s="182" t="s">
        <v>510</v>
      </c>
      <c r="AB2" s="183" t="s">
        <v>514</v>
      </c>
      <c r="AC2" s="184" t="s">
        <v>40</v>
      </c>
    </row>
    <row r="3" spans="1:29" s="73" customFormat="1" ht="30" x14ac:dyDescent="0.25">
      <c r="A3" s="185">
        <v>601183</v>
      </c>
      <c r="B3" s="186" t="s">
        <v>73</v>
      </c>
      <c r="C3" s="186" t="s">
        <v>42</v>
      </c>
      <c r="D3" s="186" t="s">
        <v>74</v>
      </c>
      <c r="E3" s="186" t="s">
        <v>75</v>
      </c>
      <c r="F3" s="187" t="s">
        <v>76</v>
      </c>
      <c r="G3" s="186"/>
      <c r="H3" s="186">
        <v>0</v>
      </c>
      <c r="I3" s="186">
        <v>1</v>
      </c>
      <c r="J3" s="186">
        <v>1</v>
      </c>
      <c r="K3" s="186">
        <v>0</v>
      </c>
      <c r="L3" s="186">
        <v>0</v>
      </c>
      <c r="M3" s="186">
        <v>0</v>
      </c>
      <c r="N3" s="186">
        <v>0</v>
      </c>
      <c r="O3" s="186">
        <v>0</v>
      </c>
      <c r="P3" s="186">
        <v>0</v>
      </c>
      <c r="Q3" s="186">
        <v>0</v>
      </c>
      <c r="R3" s="186">
        <v>0</v>
      </c>
      <c r="S3" s="186">
        <v>0</v>
      </c>
      <c r="T3" s="186">
        <v>0</v>
      </c>
      <c r="U3" s="188">
        <v>0.06</v>
      </c>
      <c r="V3" s="188" t="s">
        <v>538</v>
      </c>
      <c r="W3" s="188">
        <v>24</v>
      </c>
      <c r="X3" s="188">
        <v>36</v>
      </c>
      <c r="Y3" s="188">
        <v>18</v>
      </c>
      <c r="Z3" s="188">
        <v>36</v>
      </c>
      <c r="AA3" s="189" t="s">
        <v>532</v>
      </c>
      <c r="AB3" s="190" t="s">
        <v>522</v>
      </c>
      <c r="AC3" s="191"/>
    </row>
    <row r="4" spans="1:29" s="73" customFormat="1" ht="45" x14ac:dyDescent="0.25">
      <c r="A4" s="101">
        <v>2747</v>
      </c>
      <c r="B4" s="102" t="s">
        <v>93</v>
      </c>
      <c r="C4" s="102" t="s">
        <v>42</v>
      </c>
      <c r="D4" s="102" t="s">
        <v>74</v>
      </c>
      <c r="E4" s="102" t="s">
        <v>83</v>
      </c>
      <c r="F4" s="103" t="s">
        <v>94</v>
      </c>
      <c r="G4" s="102"/>
      <c r="H4" s="102">
        <v>0</v>
      </c>
      <c r="I4" s="102">
        <v>1</v>
      </c>
      <c r="J4" s="102">
        <v>1</v>
      </c>
      <c r="K4" s="102">
        <v>1</v>
      </c>
      <c r="L4" s="102">
        <v>1</v>
      </c>
      <c r="M4" s="102">
        <v>0</v>
      </c>
      <c r="N4" s="102">
        <v>1</v>
      </c>
      <c r="O4" s="102">
        <v>1</v>
      </c>
      <c r="P4" s="102">
        <v>1</v>
      </c>
      <c r="Q4" s="102">
        <v>1</v>
      </c>
      <c r="R4" s="102">
        <v>1</v>
      </c>
      <c r="S4" s="102">
        <v>0</v>
      </c>
      <c r="T4" s="102">
        <v>0</v>
      </c>
      <c r="U4" s="104">
        <v>0.99</v>
      </c>
      <c r="V4" s="104" t="s">
        <v>538</v>
      </c>
      <c r="W4" s="104">
        <v>36</v>
      </c>
      <c r="X4" s="104">
        <v>36</v>
      </c>
      <c r="Y4" s="104">
        <v>36</v>
      </c>
      <c r="Z4" s="104">
        <v>36</v>
      </c>
      <c r="AA4" s="78" t="s">
        <v>532</v>
      </c>
      <c r="AB4" s="70" t="s">
        <v>523</v>
      </c>
      <c r="AC4" s="81"/>
    </row>
    <row r="5" spans="1:29" s="73" customFormat="1" ht="45" x14ac:dyDescent="0.25">
      <c r="A5" s="101">
        <v>3450</v>
      </c>
      <c r="B5" s="102" t="s">
        <v>102</v>
      </c>
      <c r="C5" s="102" t="s">
        <v>42</v>
      </c>
      <c r="D5" s="102" t="s">
        <v>74</v>
      </c>
      <c r="E5" s="102" t="s">
        <v>79</v>
      </c>
      <c r="F5" s="103" t="s">
        <v>103</v>
      </c>
      <c r="G5" s="102"/>
      <c r="H5" s="102">
        <v>0</v>
      </c>
      <c r="I5" s="102">
        <v>0</v>
      </c>
      <c r="J5" s="102">
        <v>1</v>
      </c>
      <c r="K5" s="102">
        <v>0</v>
      </c>
      <c r="L5" s="102">
        <v>1</v>
      </c>
      <c r="M5" s="102">
        <v>0</v>
      </c>
      <c r="N5" s="102">
        <v>1</v>
      </c>
      <c r="O5" s="102">
        <v>0</v>
      </c>
      <c r="P5" s="102">
        <v>0</v>
      </c>
      <c r="Q5" s="102">
        <v>0</v>
      </c>
      <c r="R5" s="102">
        <v>0</v>
      </c>
      <c r="S5" s="102">
        <v>0</v>
      </c>
      <c r="T5" s="102">
        <v>1</v>
      </c>
      <c r="U5" s="104">
        <v>2.16</v>
      </c>
      <c r="V5" s="104" t="s">
        <v>538</v>
      </c>
      <c r="W5" s="104">
        <v>27</v>
      </c>
      <c r="X5" s="104">
        <v>36</v>
      </c>
      <c r="Y5" s="104">
        <v>18</v>
      </c>
      <c r="Z5" s="104">
        <v>36</v>
      </c>
      <c r="AA5" s="78" t="s">
        <v>532</v>
      </c>
      <c r="AB5" s="70" t="s">
        <v>522</v>
      </c>
      <c r="AC5" s="81"/>
    </row>
    <row r="6" spans="1:29" s="73" customFormat="1" x14ac:dyDescent="0.25">
      <c r="A6" s="101">
        <v>67571</v>
      </c>
      <c r="B6" s="102" t="s">
        <v>125</v>
      </c>
      <c r="C6" s="102" t="s">
        <v>42</v>
      </c>
      <c r="D6" s="102" t="s">
        <v>122</v>
      </c>
      <c r="E6" s="102" t="s">
        <v>126</v>
      </c>
      <c r="F6" s="103" t="s">
        <v>127</v>
      </c>
      <c r="G6" s="102"/>
      <c r="H6" s="102">
        <v>0</v>
      </c>
      <c r="I6" s="102">
        <v>1</v>
      </c>
      <c r="J6" s="102">
        <v>1</v>
      </c>
      <c r="K6" s="102">
        <v>1</v>
      </c>
      <c r="L6" s="102">
        <v>1</v>
      </c>
      <c r="M6" s="102">
        <v>1</v>
      </c>
      <c r="N6" s="102">
        <v>1</v>
      </c>
      <c r="O6" s="102">
        <v>1</v>
      </c>
      <c r="P6" s="102">
        <v>0</v>
      </c>
      <c r="Q6" s="102">
        <v>1</v>
      </c>
      <c r="R6" s="102">
        <v>1</v>
      </c>
      <c r="S6" s="102">
        <v>1</v>
      </c>
      <c r="T6" s="102">
        <v>1</v>
      </c>
      <c r="U6" s="104">
        <v>4.62</v>
      </c>
      <c r="V6" s="104" t="s">
        <v>538</v>
      </c>
      <c r="W6" s="104">
        <v>36</v>
      </c>
      <c r="X6" s="104">
        <v>24</v>
      </c>
      <c r="Y6" s="104">
        <v>12</v>
      </c>
      <c r="Z6" s="104">
        <v>36</v>
      </c>
      <c r="AA6" s="78" t="s">
        <v>532</v>
      </c>
      <c r="AB6" s="70" t="s">
        <v>515</v>
      </c>
      <c r="AC6" s="81"/>
    </row>
    <row r="7" spans="1:29" s="73" customFormat="1" ht="30" x14ac:dyDescent="0.25">
      <c r="A7" s="101">
        <v>67246</v>
      </c>
      <c r="B7" s="102" t="s">
        <v>135</v>
      </c>
      <c r="C7" s="102" t="s">
        <v>42</v>
      </c>
      <c r="D7" s="102" t="s">
        <v>122</v>
      </c>
      <c r="E7" s="102" t="s">
        <v>129</v>
      </c>
      <c r="F7" s="103" t="s">
        <v>136</v>
      </c>
      <c r="G7" s="102"/>
      <c r="H7" s="102">
        <v>0</v>
      </c>
      <c r="I7" s="102">
        <v>1</v>
      </c>
      <c r="J7" s="102">
        <v>1</v>
      </c>
      <c r="K7" s="102">
        <v>1</v>
      </c>
      <c r="L7" s="102">
        <v>1</v>
      </c>
      <c r="M7" s="102">
        <v>1</v>
      </c>
      <c r="N7" s="102">
        <v>1</v>
      </c>
      <c r="O7" s="102">
        <v>1</v>
      </c>
      <c r="P7" s="102">
        <v>1</v>
      </c>
      <c r="Q7" s="102">
        <v>1</v>
      </c>
      <c r="R7" s="102">
        <v>0</v>
      </c>
      <c r="S7" s="102">
        <v>1</v>
      </c>
      <c r="T7" s="102">
        <v>0</v>
      </c>
      <c r="U7" s="104">
        <v>0.18</v>
      </c>
      <c r="V7" s="104" t="s">
        <v>538</v>
      </c>
      <c r="W7" s="104">
        <v>36</v>
      </c>
      <c r="X7" s="104">
        <v>28</v>
      </c>
      <c r="Y7" s="104">
        <v>18</v>
      </c>
      <c r="Z7" s="104">
        <v>36</v>
      </c>
      <c r="AA7" s="78" t="s">
        <v>532</v>
      </c>
      <c r="AB7" s="70" t="s">
        <v>515</v>
      </c>
      <c r="AC7" s="81"/>
    </row>
    <row r="8" spans="1:29" s="73" customFormat="1" ht="30" x14ac:dyDescent="0.25">
      <c r="A8" s="101">
        <v>69346</v>
      </c>
      <c r="B8" s="102" t="s">
        <v>147</v>
      </c>
      <c r="C8" s="102" t="s">
        <v>42</v>
      </c>
      <c r="D8" s="102" t="s">
        <v>122</v>
      </c>
      <c r="E8" s="102" t="s">
        <v>144</v>
      </c>
      <c r="F8" s="103" t="s">
        <v>148</v>
      </c>
      <c r="G8" s="102"/>
      <c r="H8" s="102">
        <v>0</v>
      </c>
      <c r="I8" s="102">
        <v>1</v>
      </c>
      <c r="J8" s="102">
        <v>1</v>
      </c>
      <c r="K8" s="102">
        <v>1</v>
      </c>
      <c r="L8" s="102">
        <v>1</v>
      </c>
      <c r="M8" s="102">
        <v>1</v>
      </c>
      <c r="N8" s="102">
        <v>1</v>
      </c>
      <c r="O8" s="102">
        <v>1</v>
      </c>
      <c r="P8" s="102">
        <v>1</v>
      </c>
      <c r="Q8" s="102">
        <v>1</v>
      </c>
      <c r="R8" s="102">
        <v>1</v>
      </c>
      <c r="S8" s="102">
        <v>1</v>
      </c>
      <c r="T8" s="102">
        <v>1</v>
      </c>
      <c r="U8" s="104">
        <v>2.64</v>
      </c>
      <c r="V8" s="104" t="s">
        <v>538</v>
      </c>
      <c r="W8" s="104">
        <v>36</v>
      </c>
      <c r="X8" s="104">
        <v>20</v>
      </c>
      <c r="Y8" s="104">
        <v>12</v>
      </c>
      <c r="Z8" s="104">
        <v>36</v>
      </c>
      <c r="AA8" s="78" t="s">
        <v>532</v>
      </c>
      <c r="AB8" s="70" t="s">
        <v>515</v>
      </c>
      <c r="AC8" s="81"/>
    </row>
    <row r="9" spans="1:29" s="73" customFormat="1" ht="30" x14ac:dyDescent="0.25">
      <c r="A9" s="101">
        <v>67415</v>
      </c>
      <c r="B9" s="102" t="s">
        <v>156</v>
      </c>
      <c r="C9" s="102" t="s">
        <v>42</v>
      </c>
      <c r="D9" s="102" t="s">
        <v>122</v>
      </c>
      <c r="E9" s="102" t="s">
        <v>129</v>
      </c>
      <c r="F9" s="103" t="s">
        <v>157</v>
      </c>
      <c r="G9" s="102"/>
      <c r="H9" s="102">
        <v>0</v>
      </c>
      <c r="I9" s="102">
        <v>1</v>
      </c>
      <c r="J9" s="102">
        <v>1</v>
      </c>
      <c r="K9" s="102">
        <v>1</v>
      </c>
      <c r="L9" s="102">
        <v>0</v>
      </c>
      <c r="M9" s="102">
        <v>1</v>
      </c>
      <c r="N9" s="102">
        <v>1</v>
      </c>
      <c r="O9" s="102">
        <v>1</v>
      </c>
      <c r="P9" s="102">
        <v>1</v>
      </c>
      <c r="Q9" s="102">
        <v>0</v>
      </c>
      <c r="R9" s="102">
        <v>1</v>
      </c>
      <c r="S9" s="102">
        <v>1</v>
      </c>
      <c r="T9" s="102">
        <v>0</v>
      </c>
      <c r="U9" s="104">
        <v>2.76</v>
      </c>
      <c r="V9" s="104" t="s">
        <v>538</v>
      </c>
      <c r="W9" s="104">
        <v>36</v>
      </c>
      <c r="X9" s="104">
        <v>20</v>
      </c>
      <c r="Y9" s="104">
        <v>24</v>
      </c>
      <c r="Z9" s="104">
        <v>36</v>
      </c>
      <c r="AA9" s="78" t="s">
        <v>532</v>
      </c>
      <c r="AB9" s="70" t="s">
        <v>515</v>
      </c>
      <c r="AC9" s="81"/>
    </row>
    <row r="10" spans="1:29" s="73" customFormat="1" ht="30" x14ac:dyDescent="0.25">
      <c r="A10" s="101">
        <v>433589</v>
      </c>
      <c r="B10" s="102" t="s">
        <v>288</v>
      </c>
      <c r="C10" s="102" t="s">
        <v>168</v>
      </c>
      <c r="D10" s="102" t="s">
        <v>169</v>
      </c>
      <c r="E10" s="102" t="s">
        <v>275</v>
      </c>
      <c r="F10" s="103" t="s">
        <v>530</v>
      </c>
      <c r="G10" s="102"/>
      <c r="H10" s="102">
        <v>1</v>
      </c>
      <c r="I10" s="102">
        <v>1</v>
      </c>
      <c r="J10" s="102">
        <v>1</v>
      </c>
      <c r="K10" s="102">
        <v>1</v>
      </c>
      <c r="L10" s="102">
        <v>1</v>
      </c>
      <c r="M10" s="102">
        <v>1</v>
      </c>
      <c r="N10" s="102">
        <v>1</v>
      </c>
      <c r="O10" s="102">
        <v>1</v>
      </c>
      <c r="P10" s="102">
        <v>1</v>
      </c>
      <c r="Q10" s="102">
        <v>1</v>
      </c>
      <c r="R10" s="102">
        <v>1</v>
      </c>
      <c r="S10" s="102">
        <v>1</v>
      </c>
      <c r="T10" s="102">
        <v>1</v>
      </c>
      <c r="U10" s="104">
        <v>4.29</v>
      </c>
      <c r="V10" s="104" t="s">
        <v>538</v>
      </c>
      <c r="W10" s="104">
        <v>27</v>
      </c>
      <c r="X10" s="104">
        <v>36</v>
      </c>
      <c r="Y10" s="104">
        <v>12</v>
      </c>
      <c r="Z10" s="104">
        <v>36</v>
      </c>
      <c r="AA10" s="78" t="s">
        <v>532</v>
      </c>
      <c r="AB10" s="70" t="s">
        <v>522</v>
      </c>
      <c r="AC10" s="81" t="s">
        <v>1003</v>
      </c>
    </row>
    <row r="11" spans="1:29" s="73" customFormat="1" ht="30" x14ac:dyDescent="0.25">
      <c r="A11" s="101">
        <v>225132</v>
      </c>
      <c r="B11" s="102" t="s">
        <v>289</v>
      </c>
      <c r="C11" s="102" t="s">
        <v>168</v>
      </c>
      <c r="D11" s="102" t="s">
        <v>169</v>
      </c>
      <c r="E11" s="102" t="s">
        <v>290</v>
      </c>
      <c r="F11" s="103" t="s">
        <v>291</v>
      </c>
      <c r="G11" s="102"/>
      <c r="H11" s="102">
        <v>0</v>
      </c>
      <c r="I11" s="102">
        <v>1</v>
      </c>
      <c r="J11" s="102">
        <v>1</v>
      </c>
      <c r="K11" s="102">
        <v>1</v>
      </c>
      <c r="L11" s="102">
        <v>1</v>
      </c>
      <c r="M11" s="102">
        <v>0</v>
      </c>
      <c r="N11" s="102">
        <v>1</v>
      </c>
      <c r="O11" s="102">
        <v>0</v>
      </c>
      <c r="P11" s="102">
        <v>1</v>
      </c>
      <c r="Q11" s="102">
        <v>0</v>
      </c>
      <c r="R11" s="102">
        <v>0</v>
      </c>
      <c r="S11" s="102">
        <v>0</v>
      </c>
      <c r="T11" s="102">
        <v>0</v>
      </c>
      <c r="U11" s="104">
        <v>1.29</v>
      </c>
      <c r="V11" s="104" t="s">
        <v>538</v>
      </c>
      <c r="W11" s="104">
        <v>24</v>
      </c>
      <c r="X11" s="104">
        <v>28</v>
      </c>
      <c r="Y11" s="104">
        <v>36</v>
      </c>
      <c r="Z11" s="104">
        <v>36</v>
      </c>
      <c r="AA11" s="78" t="s">
        <v>532</v>
      </c>
      <c r="AB11" s="70" t="s">
        <v>516</v>
      </c>
      <c r="AC11" s="81" t="s">
        <v>1003</v>
      </c>
    </row>
    <row r="12" spans="1:29" s="73" customFormat="1" ht="45" x14ac:dyDescent="0.25">
      <c r="A12" s="101">
        <v>593184</v>
      </c>
      <c r="B12" s="102" t="s">
        <v>999</v>
      </c>
      <c r="C12" s="102" t="s">
        <v>168</v>
      </c>
      <c r="D12" s="102" t="s">
        <v>169</v>
      </c>
      <c r="E12" s="102" t="s">
        <v>188</v>
      </c>
      <c r="F12" s="103" t="s">
        <v>1000</v>
      </c>
      <c r="G12" s="102"/>
      <c r="H12" s="102">
        <v>0</v>
      </c>
      <c r="I12" s="102">
        <v>0</v>
      </c>
      <c r="J12" s="102">
        <v>0</v>
      </c>
      <c r="K12" s="102">
        <v>0</v>
      </c>
      <c r="L12" s="102">
        <v>1</v>
      </c>
      <c r="M12" s="102">
        <v>0</v>
      </c>
      <c r="N12" s="102">
        <v>0</v>
      </c>
      <c r="O12" s="102">
        <v>0</v>
      </c>
      <c r="P12" s="102">
        <v>0</v>
      </c>
      <c r="Q12" s="102">
        <v>0</v>
      </c>
      <c r="R12" s="102">
        <v>0</v>
      </c>
      <c r="S12" s="102">
        <v>0</v>
      </c>
      <c r="T12" s="102">
        <v>0</v>
      </c>
      <c r="U12" s="104" t="s">
        <v>49</v>
      </c>
      <c r="V12" s="104" t="s">
        <v>538</v>
      </c>
      <c r="W12" s="104">
        <v>21</v>
      </c>
      <c r="X12" s="104">
        <v>36</v>
      </c>
      <c r="Y12" s="104">
        <v>12</v>
      </c>
      <c r="Z12" s="104">
        <v>36</v>
      </c>
      <c r="AA12" s="78" t="s">
        <v>532</v>
      </c>
      <c r="AB12" s="70" t="s">
        <v>522</v>
      </c>
      <c r="AC12" s="81" t="s">
        <v>1001</v>
      </c>
    </row>
    <row r="13" spans="1:29" s="73" customFormat="1" ht="30" x14ac:dyDescent="0.25">
      <c r="A13" s="101">
        <v>853999</v>
      </c>
      <c r="B13" s="102" t="s">
        <v>327</v>
      </c>
      <c r="C13" s="102" t="s">
        <v>168</v>
      </c>
      <c r="D13" s="102" t="s">
        <v>310</v>
      </c>
      <c r="E13" s="102" t="s">
        <v>320</v>
      </c>
      <c r="F13" s="103" t="s">
        <v>328</v>
      </c>
      <c r="G13" s="102"/>
      <c r="H13" s="102">
        <v>0</v>
      </c>
      <c r="I13" s="102">
        <v>1</v>
      </c>
      <c r="J13" s="102">
        <v>1</v>
      </c>
      <c r="K13" s="102">
        <v>1</v>
      </c>
      <c r="L13" s="102">
        <v>1</v>
      </c>
      <c r="M13" s="102">
        <v>1</v>
      </c>
      <c r="N13" s="102">
        <v>1</v>
      </c>
      <c r="O13" s="102">
        <v>1</v>
      </c>
      <c r="P13" s="102">
        <v>1</v>
      </c>
      <c r="Q13" s="102">
        <v>1</v>
      </c>
      <c r="R13" s="102">
        <v>1</v>
      </c>
      <c r="S13" s="102">
        <v>1</v>
      </c>
      <c r="T13" s="102">
        <v>1</v>
      </c>
      <c r="U13" s="104">
        <v>0.12</v>
      </c>
      <c r="V13" s="104" t="s">
        <v>538</v>
      </c>
      <c r="W13" s="104">
        <v>36</v>
      </c>
      <c r="X13" s="104">
        <v>28</v>
      </c>
      <c r="Y13" s="104">
        <v>12</v>
      </c>
      <c r="Z13" s="104">
        <v>36</v>
      </c>
      <c r="AA13" s="78" t="s">
        <v>532</v>
      </c>
      <c r="AB13" s="70" t="s">
        <v>515</v>
      </c>
      <c r="AC13" s="81"/>
    </row>
    <row r="14" spans="1:29" s="73" customFormat="1" x14ac:dyDescent="0.25">
      <c r="A14" s="101">
        <v>2407724</v>
      </c>
      <c r="B14" s="102" t="s">
        <v>346</v>
      </c>
      <c r="C14" s="102" t="s">
        <v>168</v>
      </c>
      <c r="D14" s="102" t="s">
        <v>307</v>
      </c>
      <c r="E14" s="102" t="s">
        <v>347</v>
      </c>
      <c r="F14" s="103" t="s">
        <v>348</v>
      </c>
      <c r="G14" s="102" t="s">
        <v>1008</v>
      </c>
      <c r="H14" s="102">
        <v>0</v>
      </c>
      <c r="I14" s="102">
        <v>0</v>
      </c>
      <c r="J14" s="102">
        <v>1</v>
      </c>
      <c r="K14" s="102">
        <v>0</v>
      </c>
      <c r="L14" s="102">
        <v>0</v>
      </c>
      <c r="M14" s="102">
        <v>0</v>
      </c>
      <c r="N14" s="102">
        <v>0</v>
      </c>
      <c r="O14" s="102">
        <v>0</v>
      </c>
      <c r="P14" s="102">
        <v>0</v>
      </c>
      <c r="Q14" s="102">
        <v>0</v>
      </c>
      <c r="R14" s="102">
        <v>0</v>
      </c>
      <c r="S14" s="102">
        <v>0</v>
      </c>
      <c r="T14" s="102">
        <v>0</v>
      </c>
      <c r="U14" s="104">
        <v>0.36</v>
      </c>
      <c r="V14" s="104" t="s">
        <v>538</v>
      </c>
      <c r="W14" s="104">
        <v>18</v>
      </c>
      <c r="X14" s="104">
        <v>16</v>
      </c>
      <c r="Y14" s="104">
        <v>36</v>
      </c>
      <c r="Z14" s="104">
        <v>36</v>
      </c>
      <c r="AA14" s="78" t="s">
        <v>532</v>
      </c>
      <c r="AB14" s="70" t="s">
        <v>516</v>
      </c>
      <c r="AC14" s="81"/>
    </row>
    <row r="15" spans="1:29" s="73" customFormat="1" ht="60" x14ac:dyDescent="0.25">
      <c r="A15" s="101">
        <v>163433</v>
      </c>
      <c r="B15" s="102" t="s">
        <v>369</v>
      </c>
      <c r="C15" s="102" t="s">
        <v>365</v>
      </c>
      <c r="D15" s="102" t="s">
        <v>366</v>
      </c>
      <c r="E15" s="102" t="s">
        <v>370</v>
      </c>
      <c r="F15" s="103" t="s">
        <v>371</v>
      </c>
      <c r="G15" s="102"/>
      <c r="H15" s="102">
        <v>1</v>
      </c>
      <c r="I15" s="102">
        <v>1</v>
      </c>
      <c r="J15" s="102">
        <v>1</v>
      </c>
      <c r="K15" s="102">
        <v>0</v>
      </c>
      <c r="L15" s="102">
        <v>1</v>
      </c>
      <c r="M15" s="102">
        <v>0</v>
      </c>
      <c r="N15" s="102">
        <v>1</v>
      </c>
      <c r="O15" s="102">
        <v>1</v>
      </c>
      <c r="P15" s="102">
        <v>1</v>
      </c>
      <c r="Q15" s="102">
        <v>1</v>
      </c>
      <c r="R15" s="102">
        <v>1</v>
      </c>
      <c r="S15" s="102">
        <v>1</v>
      </c>
      <c r="T15" s="102">
        <v>1</v>
      </c>
      <c r="U15" s="104">
        <v>7.81</v>
      </c>
      <c r="V15" s="104" t="s">
        <v>536</v>
      </c>
      <c r="W15" s="104">
        <v>27</v>
      </c>
      <c r="X15" s="104">
        <v>28</v>
      </c>
      <c r="Y15" s="104">
        <v>36</v>
      </c>
      <c r="Z15" s="104">
        <v>36</v>
      </c>
      <c r="AA15" s="78" t="s">
        <v>532</v>
      </c>
      <c r="AB15" s="70" t="s">
        <v>516</v>
      </c>
      <c r="AC15" s="81"/>
    </row>
    <row r="16" spans="1:29" s="73" customFormat="1" ht="60" x14ac:dyDescent="0.25">
      <c r="A16" s="101">
        <v>62462</v>
      </c>
      <c r="B16" s="102" t="s">
        <v>372</v>
      </c>
      <c r="C16" s="102" t="s">
        <v>365</v>
      </c>
      <c r="D16" s="102" t="s">
        <v>373</v>
      </c>
      <c r="E16" s="102" t="s">
        <v>374</v>
      </c>
      <c r="F16" s="103" t="s">
        <v>375</v>
      </c>
      <c r="G16" s="102" t="s">
        <v>1008</v>
      </c>
      <c r="H16" s="102">
        <v>0</v>
      </c>
      <c r="I16" s="102">
        <v>1</v>
      </c>
      <c r="J16" s="102">
        <v>1</v>
      </c>
      <c r="K16" s="102">
        <v>1</v>
      </c>
      <c r="L16" s="102">
        <v>1</v>
      </c>
      <c r="M16" s="102">
        <v>0</v>
      </c>
      <c r="N16" s="102">
        <v>0</v>
      </c>
      <c r="O16" s="102">
        <v>0</v>
      </c>
      <c r="P16" s="102">
        <v>0</v>
      </c>
      <c r="Q16" s="102">
        <v>0</v>
      </c>
      <c r="R16" s="102">
        <v>0</v>
      </c>
      <c r="S16" s="102">
        <v>0</v>
      </c>
      <c r="T16" s="102">
        <v>0</v>
      </c>
      <c r="U16" s="104">
        <v>0.71</v>
      </c>
      <c r="V16" s="104" t="s">
        <v>538</v>
      </c>
      <c r="W16" s="104">
        <v>36</v>
      </c>
      <c r="X16" s="104">
        <v>36</v>
      </c>
      <c r="Y16" s="104">
        <v>12</v>
      </c>
      <c r="Z16" s="104">
        <v>36</v>
      </c>
      <c r="AA16" s="78" t="s">
        <v>532</v>
      </c>
      <c r="AB16" s="70" t="s">
        <v>529</v>
      </c>
      <c r="AC16" s="81"/>
    </row>
    <row r="17" spans="1:29" s="73" customFormat="1" ht="30" x14ac:dyDescent="0.25">
      <c r="A17" s="101">
        <v>64629</v>
      </c>
      <c r="B17" s="102" t="s">
        <v>378</v>
      </c>
      <c r="C17" s="102" t="s">
        <v>365</v>
      </c>
      <c r="D17" s="102" t="s">
        <v>366</v>
      </c>
      <c r="E17" s="102" t="s">
        <v>379</v>
      </c>
      <c r="F17" s="103" t="s">
        <v>380</v>
      </c>
      <c r="G17" s="102"/>
      <c r="H17" s="102">
        <v>0</v>
      </c>
      <c r="I17" s="102">
        <v>0</v>
      </c>
      <c r="J17" s="102">
        <v>1</v>
      </c>
      <c r="K17" s="102">
        <v>0</v>
      </c>
      <c r="L17" s="102">
        <v>0</v>
      </c>
      <c r="M17" s="102">
        <v>0</v>
      </c>
      <c r="N17" s="102">
        <v>1</v>
      </c>
      <c r="O17" s="102">
        <v>0</v>
      </c>
      <c r="P17" s="102">
        <v>0</v>
      </c>
      <c r="Q17" s="102">
        <v>0</v>
      </c>
      <c r="R17" s="102">
        <v>0</v>
      </c>
      <c r="S17" s="102">
        <v>0</v>
      </c>
      <c r="T17" s="102">
        <v>0</v>
      </c>
      <c r="U17" s="104">
        <v>0.99</v>
      </c>
      <c r="V17" s="104" t="s">
        <v>538</v>
      </c>
      <c r="W17" s="104">
        <v>33</v>
      </c>
      <c r="X17" s="104">
        <v>36</v>
      </c>
      <c r="Y17" s="104">
        <v>30</v>
      </c>
      <c r="Z17" s="104">
        <v>36</v>
      </c>
      <c r="AA17" s="78" t="s">
        <v>532</v>
      </c>
      <c r="AB17" s="70" t="s">
        <v>522</v>
      </c>
      <c r="AC17" s="81"/>
    </row>
    <row r="18" spans="1:29" s="73" customFormat="1" ht="30" x14ac:dyDescent="0.25">
      <c r="A18" s="101">
        <v>641318</v>
      </c>
      <c r="B18" s="102" t="s">
        <v>381</v>
      </c>
      <c r="C18" s="102" t="s">
        <v>365</v>
      </c>
      <c r="D18" s="102" t="s">
        <v>366</v>
      </c>
      <c r="E18" s="102" t="s">
        <v>379</v>
      </c>
      <c r="F18" s="103" t="s">
        <v>382</v>
      </c>
      <c r="G18" s="102"/>
      <c r="H18" s="102">
        <v>0</v>
      </c>
      <c r="I18" s="102">
        <v>1</v>
      </c>
      <c r="J18" s="102">
        <v>1</v>
      </c>
      <c r="K18" s="102">
        <v>0</v>
      </c>
      <c r="L18" s="102">
        <v>0</v>
      </c>
      <c r="M18" s="102">
        <v>0</v>
      </c>
      <c r="N18" s="102">
        <v>0</v>
      </c>
      <c r="O18" s="102">
        <v>0</v>
      </c>
      <c r="P18" s="102">
        <v>0</v>
      </c>
      <c r="Q18" s="102">
        <v>0</v>
      </c>
      <c r="R18" s="102">
        <v>0</v>
      </c>
      <c r="S18" s="102">
        <v>0</v>
      </c>
      <c r="T18" s="102">
        <v>0</v>
      </c>
      <c r="U18" s="104">
        <v>0.09</v>
      </c>
      <c r="V18" s="104" t="s">
        <v>538</v>
      </c>
      <c r="W18" s="104">
        <v>36</v>
      </c>
      <c r="X18" s="104">
        <v>36</v>
      </c>
      <c r="Y18" s="104">
        <v>30</v>
      </c>
      <c r="Z18" s="104">
        <v>36</v>
      </c>
      <c r="AA18" s="78" t="s">
        <v>532</v>
      </c>
      <c r="AB18" s="70" t="s">
        <v>522</v>
      </c>
      <c r="AC18" s="81"/>
    </row>
    <row r="19" spans="1:29" s="73" customFormat="1" ht="30" x14ac:dyDescent="0.25">
      <c r="A19" s="101">
        <v>163426</v>
      </c>
      <c r="B19" s="102" t="s">
        <v>403</v>
      </c>
      <c r="C19" s="102" t="s">
        <v>365</v>
      </c>
      <c r="D19" s="102" t="s">
        <v>366</v>
      </c>
      <c r="E19" s="102" t="s">
        <v>404</v>
      </c>
      <c r="F19" s="103" t="s">
        <v>405</v>
      </c>
      <c r="G19" s="102"/>
      <c r="H19" s="102">
        <v>0</v>
      </c>
      <c r="I19" s="102">
        <v>1</v>
      </c>
      <c r="J19" s="102">
        <v>1</v>
      </c>
      <c r="K19" s="102">
        <v>1</v>
      </c>
      <c r="L19" s="102">
        <v>1</v>
      </c>
      <c r="M19" s="102">
        <v>0</v>
      </c>
      <c r="N19" s="102">
        <v>1</v>
      </c>
      <c r="O19" s="102">
        <v>0</v>
      </c>
      <c r="P19" s="102">
        <v>0</v>
      </c>
      <c r="Q19" s="102">
        <v>0</v>
      </c>
      <c r="R19" s="102">
        <v>1</v>
      </c>
      <c r="S19" s="102">
        <v>0</v>
      </c>
      <c r="T19" s="102">
        <v>0</v>
      </c>
      <c r="U19" s="104">
        <v>1.08</v>
      </c>
      <c r="V19" s="104" t="s">
        <v>538</v>
      </c>
      <c r="W19" s="104">
        <v>36</v>
      </c>
      <c r="X19" s="104">
        <v>20</v>
      </c>
      <c r="Y19" s="104">
        <v>12</v>
      </c>
      <c r="Z19" s="104">
        <v>36</v>
      </c>
      <c r="AA19" s="78" t="s">
        <v>532</v>
      </c>
      <c r="AB19" s="70" t="s">
        <v>515</v>
      </c>
      <c r="AC19" s="81"/>
    </row>
    <row r="20" spans="1:29" s="73" customFormat="1" ht="45" x14ac:dyDescent="0.25">
      <c r="A20" s="101">
        <v>790708</v>
      </c>
      <c r="B20" s="102" t="s">
        <v>508</v>
      </c>
      <c r="C20" s="102" t="s">
        <v>42</v>
      </c>
      <c r="D20" s="102" t="s">
        <v>431</v>
      </c>
      <c r="E20" s="102" t="s">
        <v>435</v>
      </c>
      <c r="F20" s="103" t="s">
        <v>509</v>
      </c>
      <c r="G20" s="102" t="s">
        <v>1008</v>
      </c>
      <c r="H20" s="102">
        <v>0</v>
      </c>
      <c r="I20" s="102">
        <v>0</v>
      </c>
      <c r="J20" s="102">
        <v>1</v>
      </c>
      <c r="K20" s="102">
        <v>0</v>
      </c>
      <c r="L20" s="102">
        <v>0</v>
      </c>
      <c r="M20" s="102">
        <v>0</v>
      </c>
      <c r="N20" s="102">
        <v>0</v>
      </c>
      <c r="O20" s="102">
        <v>0</v>
      </c>
      <c r="P20" s="102">
        <v>0</v>
      </c>
      <c r="Q20" s="102">
        <v>0</v>
      </c>
      <c r="R20" s="102">
        <v>0</v>
      </c>
      <c r="S20" s="102">
        <v>0</v>
      </c>
      <c r="T20" s="102">
        <v>0</v>
      </c>
      <c r="U20" s="104">
        <v>0.36</v>
      </c>
      <c r="V20" s="104" t="s">
        <v>538</v>
      </c>
      <c r="W20" s="104">
        <v>36</v>
      </c>
      <c r="X20" s="104">
        <v>20</v>
      </c>
      <c r="Y20" s="104">
        <v>12</v>
      </c>
      <c r="Z20" s="104">
        <v>36</v>
      </c>
      <c r="AA20" s="78" t="s">
        <v>532</v>
      </c>
      <c r="AB20" s="70" t="s">
        <v>515</v>
      </c>
      <c r="AC20" s="81"/>
    </row>
    <row r="21" spans="1:29" s="73" customFormat="1" x14ac:dyDescent="0.25">
      <c r="A21" s="101">
        <v>61448</v>
      </c>
      <c r="B21" s="102" t="s">
        <v>66</v>
      </c>
      <c r="C21" s="102" t="s">
        <v>42</v>
      </c>
      <c r="D21" s="102" t="s">
        <v>43</v>
      </c>
      <c r="E21" s="102" t="s">
        <v>61</v>
      </c>
      <c r="F21" s="103" t="s">
        <v>67</v>
      </c>
      <c r="G21" s="102"/>
      <c r="H21" s="102">
        <v>1</v>
      </c>
      <c r="I21" s="102">
        <v>1</v>
      </c>
      <c r="J21" s="102">
        <v>1</v>
      </c>
      <c r="K21" s="102">
        <v>1</v>
      </c>
      <c r="L21" s="102">
        <v>1</v>
      </c>
      <c r="M21" s="102">
        <v>1</v>
      </c>
      <c r="N21" s="102">
        <v>1</v>
      </c>
      <c r="O21" s="102">
        <v>1</v>
      </c>
      <c r="P21" s="102">
        <v>1</v>
      </c>
      <c r="Q21" s="102">
        <v>1</v>
      </c>
      <c r="R21" s="102">
        <v>1</v>
      </c>
      <c r="S21" s="102">
        <v>1</v>
      </c>
      <c r="T21" s="102">
        <v>1</v>
      </c>
      <c r="U21" s="104">
        <v>8.68</v>
      </c>
      <c r="V21" s="104" t="s">
        <v>536</v>
      </c>
      <c r="W21" s="104">
        <v>33</v>
      </c>
      <c r="X21" s="104">
        <v>32</v>
      </c>
      <c r="Y21" s="104">
        <v>30</v>
      </c>
      <c r="Z21" s="104">
        <v>33</v>
      </c>
      <c r="AA21" s="78" t="s">
        <v>532</v>
      </c>
      <c r="AB21" s="70" t="s">
        <v>515</v>
      </c>
      <c r="AC21" s="81"/>
    </row>
    <row r="22" spans="1:29" s="73" customFormat="1" ht="30" x14ac:dyDescent="0.25">
      <c r="A22" s="101">
        <v>67210</v>
      </c>
      <c r="B22" s="102" t="s">
        <v>131</v>
      </c>
      <c r="C22" s="102" t="s">
        <v>42</v>
      </c>
      <c r="D22" s="102" t="s">
        <v>122</v>
      </c>
      <c r="E22" s="102" t="s">
        <v>129</v>
      </c>
      <c r="F22" s="103" t="s">
        <v>132</v>
      </c>
      <c r="G22" s="102"/>
      <c r="H22" s="102">
        <v>0</v>
      </c>
      <c r="I22" s="102">
        <v>1</v>
      </c>
      <c r="J22" s="102">
        <v>1</v>
      </c>
      <c r="K22" s="102">
        <v>1</v>
      </c>
      <c r="L22" s="102">
        <v>1</v>
      </c>
      <c r="M22" s="102">
        <v>0</v>
      </c>
      <c r="N22" s="102">
        <v>1</v>
      </c>
      <c r="O22" s="102">
        <v>1</v>
      </c>
      <c r="P22" s="102">
        <v>0</v>
      </c>
      <c r="Q22" s="102">
        <v>1</v>
      </c>
      <c r="R22" s="102">
        <v>1</v>
      </c>
      <c r="S22" s="102">
        <v>1</v>
      </c>
      <c r="T22" s="102">
        <v>0</v>
      </c>
      <c r="U22" s="104">
        <v>0.75</v>
      </c>
      <c r="V22" s="104" t="s">
        <v>538</v>
      </c>
      <c r="W22" s="104">
        <v>33</v>
      </c>
      <c r="X22" s="104">
        <v>16</v>
      </c>
      <c r="Y22" s="104">
        <v>12</v>
      </c>
      <c r="Z22" s="104">
        <v>33</v>
      </c>
      <c r="AA22" s="78" t="s">
        <v>532</v>
      </c>
      <c r="AB22" s="70" t="s">
        <v>515</v>
      </c>
      <c r="AC22" s="81"/>
    </row>
    <row r="23" spans="1:29" s="73" customFormat="1" x14ac:dyDescent="0.25">
      <c r="A23" s="101">
        <v>67585</v>
      </c>
      <c r="B23" s="102" t="s">
        <v>165</v>
      </c>
      <c r="C23" s="102" t="s">
        <v>42</v>
      </c>
      <c r="D23" s="102" t="s">
        <v>122</v>
      </c>
      <c r="E23" s="102" t="s">
        <v>126</v>
      </c>
      <c r="F23" s="103" t="s">
        <v>166</v>
      </c>
      <c r="G23" s="102"/>
      <c r="H23" s="102">
        <v>0</v>
      </c>
      <c r="I23" s="102">
        <v>1</v>
      </c>
      <c r="J23" s="102">
        <v>1</v>
      </c>
      <c r="K23" s="102">
        <v>1</v>
      </c>
      <c r="L23" s="102">
        <v>1</v>
      </c>
      <c r="M23" s="102">
        <v>0</v>
      </c>
      <c r="N23" s="102">
        <v>1</v>
      </c>
      <c r="O23" s="102">
        <v>1</v>
      </c>
      <c r="P23" s="102">
        <v>1</v>
      </c>
      <c r="Q23" s="102">
        <v>1</v>
      </c>
      <c r="R23" s="102">
        <v>1</v>
      </c>
      <c r="S23" s="102">
        <v>1</v>
      </c>
      <c r="T23" s="102">
        <v>0</v>
      </c>
      <c r="U23" s="104">
        <v>3.48</v>
      </c>
      <c r="V23" s="104" t="s">
        <v>538</v>
      </c>
      <c r="W23" s="104">
        <v>33</v>
      </c>
      <c r="X23" s="104">
        <v>20</v>
      </c>
      <c r="Y23" s="104">
        <v>12</v>
      </c>
      <c r="Z23" s="104">
        <v>33</v>
      </c>
      <c r="AA23" s="78" t="s">
        <v>532</v>
      </c>
      <c r="AB23" s="70" t="s">
        <v>515</v>
      </c>
      <c r="AC23" s="81"/>
    </row>
    <row r="24" spans="1:29" s="73" customFormat="1" ht="30" x14ac:dyDescent="0.25">
      <c r="A24" s="101">
        <v>647654</v>
      </c>
      <c r="B24" s="102" t="s">
        <v>364</v>
      </c>
      <c r="C24" s="102" t="s">
        <v>365</v>
      </c>
      <c r="D24" s="102" t="s">
        <v>366</v>
      </c>
      <c r="E24" s="102" t="s">
        <v>367</v>
      </c>
      <c r="F24" s="103" t="s">
        <v>368</v>
      </c>
      <c r="G24" s="102" t="s">
        <v>1008</v>
      </c>
      <c r="H24" s="102">
        <v>0</v>
      </c>
      <c r="I24" s="102">
        <v>1</v>
      </c>
      <c r="J24" s="102">
        <v>1</v>
      </c>
      <c r="K24" s="102">
        <v>0</v>
      </c>
      <c r="L24" s="102">
        <v>0</v>
      </c>
      <c r="M24" s="102">
        <v>0</v>
      </c>
      <c r="N24" s="102">
        <v>0</v>
      </c>
      <c r="O24" s="102">
        <v>0</v>
      </c>
      <c r="P24" s="102">
        <v>0</v>
      </c>
      <c r="Q24" s="102">
        <v>0</v>
      </c>
      <c r="R24" s="102">
        <v>0</v>
      </c>
      <c r="S24" s="102">
        <v>0</v>
      </c>
      <c r="T24" s="102">
        <v>0</v>
      </c>
      <c r="U24" s="104">
        <v>2.14</v>
      </c>
      <c r="V24" s="104" t="s">
        <v>538</v>
      </c>
      <c r="W24" s="104">
        <v>33</v>
      </c>
      <c r="X24" s="104">
        <v>16</v>
      </c>
      <c r="Y24" s="104">
        <v>12</v>
      </c>
      <c r="Z24" s="104">
        <v>33</v>
      </c>
      <c r="AA24" s="78" t="s">
        <v>532</v>
      </c>
      <c r="AB24" s="70" t="s">
        <v>515</v>
      </c>
      <c r="AC24" s="81"/>
    </row>
    <row r="25" spans="1:29" s="73" customFormat="1" ht="30" x14ac:dyDescent="0.25">
      <c r="A25" s="101">
        <v>379588</v>
      </c>
      <c r="B25" s="102" t="s">
        <v>447</v>
      </c>
      <c r="C25" s="102" t="s">
        <v>448</v>
      </c>
      <c r="D25" s="102" t="s">
        <v>449</v>
      </c>
      <c r="E25" s="102" t="s">
        <v>450</v>
      </c>
      <c r="F25" s="103" t="s">
        <v>451</v>
      </c>
      <c r="G25" s="102" t="s">
        <v>1008</v>
      </c>
      <c r="H25" s="102">
        <v>0</v>
      </c>
      <c r="I25" s="102">
        <v>0</v>
      </c>
      <c r="J25" s="102">
        <v>1</v>
      </c>
      <c r="K25" s="102">
        <v>1</v>
      </c>
      <c r="L25" s="102">
        <v>1</v>
      </c>
      <c r="M25" s="102">
        <v>0</v>
      </c>
      <c r="N25" s="102">
        <v>0</v>
      </c>
      <c r="O25" s="102">
        <v>0</v>
      </c>
      <c r="P25" s="102">
        <v>0</v>
      </c>
      <c r="Q25" s="102">
        <v>0</v>
      </c>
      <c r="R25" s="102">
        <v>0</v>
      </c>
      <c r="S25" s="102">
        <v>0</v>
      </c>
      <c r="T25" s="102">
        <v>0</v>
      </c>
      <c r="U25" s="104">
        <v>1.05</v>
      </c>
      <c r="V25" s="104" t="s">
        <v>538</v>
      </c>
      <c r="W25" s="104">
        <v>27</v>
      </c>
      <c r="X25" s="104">
        <v>32</v>
      </c>
      <c r="Y25" s="104">
        <v>12</v>
      </c>
      <c r="Z25" s="104">
        <v>32</v>
      </c>
      <c r="AA25" s="78" t="s">
        <v>532</v>
      </c>
      <c r="AB25" s="70" t="s">
        <v>522</v>
      </c>
      <c r="AC25" s="81"/>
    </row>
    <row r="26" spans="1:29" s="73" customFormat="1" ht="30" x14ac:dyDescent="0.25">
      <c r="A26" s="101">
        <v>444457</v>
      </c>
      <c r="B26" s="102" t="s">
        <v>401</v>
      </c>
      <c r="C26" s="102" t="s">
        <v>365</v>
      </c>
      <c r="D26" s="102" t="s">
        <v>366</v>
      </c>
      <c r="E26" s="102" t="s">
        <v>370</v>
      </c>
      <c r="F26" s="103" t="s">
        <v>402</v>
      </c>
      <c r="G26" s="102" t="s">
        <v>1008</v>
      </c>
      <c r="H26" s="102">
        <v>0</v>
      </c>
      <c r="I26" s="102">
        <v>0</v>
      </c>
      <c r="J26" s="102">
        <v>1</v>
      </c>
      <c r="K26" s="102">
        <v>0</v>
      </c>
      <c r="L26" s="102">
        <v>0</v>
      </c>
      <c r="M26" s="102">
        <v>0</v>
      </c>
      <c r="N26" s="102">
        <v>0</v>
      </c>
      <c r="O26" s="102">
        <v>0</v>
      </c>
      <c r="P26" s="102">
        <v>0</v>
      </c>
      <c r="Q26" s="102">
        <v>0</v>
      </c>
      <c r="R26" s="102">
        <v>0</v>
      </c>
      <c r="S26" s="102">
        <v>0</v>
      </c>
      <c r="T26" s="102">
        <v>0</v>
      </c>
      <c r="U26" s="104">
        <v>0.36</v>
      </c>
      <c r="V26" s="104" t="s">
        <v>538</v>
      </c>
      <c r="W26" s="104">
        <v>33</v>
      </c>
      <c r="X26" s="104">
        <v>8</v>
      </c>
      <c r="Y26" s="104">
        <v>0</v>
      </c>
      <c r="Z26" s="104">
        <v>33</v>
      </c>
      <c r="AA26" s="78" t="s">
        <v>532</v>
      </c>
      <c r="AB26" s="70" t="s">
        <v>515</v>
      </c>
      <c r="AC26" s="81"/>
    </row>
    <row r="27" spans="1:29" s="73" customFormat="1" ht="30" x14ac:dyDescent="0.25">
      <c r="A27" s="101">
        <v>366400</v>
      </c>
      <c r="B27" s="102" t="s">
        <v>410</v>
      </c>
      <c r="C27" s="102" t="s">
        <v>411</v>
      </c>
      <c r="D27" s="102" t="s">
        <v>412</v>
      </c>
      <c r="E27" s="102" t="s">
        <v>413</v>
      </c>
      <c r="F27" s="103" t="s">
        <v>414</v>
      </c>
      <c r="G27" s="102"/>
      <c r="H27" s="102">
        <v>0</v>
      </c>
      <c r="I27" s="102">
        <v>1</v>
      </c>
      <c r="J27" s="102">
        <v>1</v>
      </c>
      <c r="K27" s="102">
        <v>1</v>
      </c>
      <c r="L27" s="102">
        <v>1</v>
      </c>
      <c r="M27" s="102">
        <v>0</v>
      </c>
      <c r="N27" s="102">
        <v>0</v>
      </c>
      <c r="O27" s="102">
        <v>0</v>
      </c>
      <c r="P27" s="102">
        <v>0</v>
      </c>
      <c r="Q27" s="102">
        <v>0</v>
      </c>
      <c r="R27" s="102">
        <v>0</v>
      </c>
      <c r="S27" s="102">
        <v>0</v>
      </c>
      <c r="T27" s="102">
        <v>0</v>
      </c>
      <c r="U27" s="104">
        <v>2.85</v>
      </c>
      <c r="V27" s="104" t="s">
        <v>536</v>
      </c>
      <c r="W27" s="104">
        <v>33</v>
      </c>
      <c r="X27" s="104">
        <v>20</v>
      </c>
      <c r="Y27" s="104">
        <v>12</v>
      </c>
      <c r="Z27" s="104">
        <v>33</v>
      </c>
      <c r="AA27" s="78" t="s">
        <v>532</v>
      </c>
      <c r="AB27" s="70" t="s">
        <v>515</v>
      </c>
      <c r="AC27" s="81" t="s">
        <v>1029</v>
      </c>
    </row>
    <row r="28" spans="1:29" s="73" customFormat="1" ht="30" x14ac:dyDescent="0.25">
      <c r="A28" s="101">
        <v>60822</v>
      </c>
      <c r="B28" s="102" t="s">
        <v>71</v>
      </c>
      <c r="C28" s="102" t="s">
        <v>42</v>
      </c>
      <c r="D28" s="102" t="s">
        <v>43</v>
      </c>
      <c r="E28" s="102" t="s">
        <v>58</v>
      </c>
      <c r="F28" s="103" t="s">
        <v>72</v>
      </c>
      <c r="G28" s="102"/>
      <c r="H28" s="102">
        <v>1</v>
      </c>
      <c r="I28" s="102">
        <v>1</v>
      </c>
      <c r="J28" s="102">
        <v>1</v>
      </c>
      <c r="K28" s="102">
        <v>1</v>
      </c>
      <c r="L28" s="102">
        <v>0</v>
      </c>
      <c r="M28" s="102">
        <v>1</v>
      </c>
      <c r="N28" s="102">
        <v>1</v>
      </c>
      <c r="O28" s="102">
        <v>1</v>
      </c>
      <c r="P28" s="102">
        <v>1</v>
      </c>
      <c r="Q28" s="102">
        <v>1</v>
      </c>
      <c r="R28" s="102">
        <v>1</v>
      </c>
      <c r="S28" s="102" t="s">
        <v>49</v>
      </c>
      <c r="T28" s="102">
        <v>0</v>
      </c>
      <c r="U28" s="104">
        <v>1.17</v>
      </c>
      <c r="V28" s="104" t="s">
        <v>538</v>
      </c>
      <c r="W28" s="104">
        <v>27</v>
      </c>
      <c r="X28" s="104">
        <v>32</v>
      </c>
      <c r="Y28" s="104">
        <v>30</v>
      </c>
      <c r="Z28" s="104">
        <v>32</v>
      </c>
      <c r="AA28" s="78" t="s">
        <v>532</v>
      </c>
      <c r="AB28" s="70" t="s">
        <v>522</v>
      </c>
      <c r="AC28" s="81"/>
    </row>
    <row r="29" spans="1:29" s="73" customFormat="1" ht="30" x14ac:dyDescent="0.25">
      <c r="A29" s="101">
        <v>2763</v>
      </c>
      <c r="B29" s="102" t="s">
        <v>88</v>
      </c>
      <c r="C29" s="102" t="s">
        <v>42</v>
      </c>
      <c r="D29" s="102" t="s">
        <v>74</v>
      </c>
      <c r="E29" s="102" t="s">
        <v>83</v>
      </c>
      <c r="F29" s="103" t="s">
        <v>89</v>
      </c>
      <c r="G29" s="102"/>
      <c r="H29" s="102">
        <v>0</v>
      </c>
      <c r="I29" s="102">
        <v>1</v>
      </c>
      <c r="J29" s="102">
        <v>1</v>
      </c>
      <c r="K29" s="102">
        <v>1</v>
      </c>
      <c r="L29" s="102">
        <v>1</v>
      </c>
      <c r="M29" s="102">
        <v>1</v>
      </c>
      <c r="N29" s="102">
        <v>1</v>
      </c>
      <c r="O29" s="102">
        <v>1</v>
      </c>
      <c r="P29" s="102">
        <v>1</v>
      </c>
      <c r="Q29" s="102">
        <v>1</v>
      </c>
      <c r="R29" s="102">
        <v>1</v>
      </c>
      <c r="S29" s="102">
        <v>1</v>
      </c>
      <c r="T29" s="102">
        <v>1</v>
      </c>
      <c r="U29" s="104">
        <v>1.67</v>
      </c>
      <c r="V29" s="104" t="s">
        <v>538</v>
      </c>
      <c r="W29" s="104">
        <v>30</v>
      </c>
      <c r="X29" s="104">
        <v>32</v>
      </c>
      <c r="Y29" s="104">
        <v>0</v>
      </c>
      <c r="Z29" s="104">
        <v>32</v>
      </c>
      <c r="AA29" s="78" t="s">
        <v>532</v>
      </c>
      <c r="AB29" s="70" t="s">
        <v>522</v>
      </c>
      <c r="AC29" s="81"/>
    </row>
    <row r="30" spans="1:29" s="73" customFormat="1" ht="30" x14ac:dyDescent="0.25">
      <c r="A30" s="101">
        <v>247078</v>
      </c>
      <c r="B30" s="102" t="s">
        <v>268</v>
      </c>
      <c r="C30" s="102" t="s">
        <v>168</v>
      </c>
      <c r="D30" s="102" t="s">
        <v>169</v>
      </c>
      <c r="E30" s="102" t="s">
        <v>252</v>
      </c>
      <c r="F30" s="103" t="s">
        <v>269</v>
      </c>
      <c r="G30" s="102"/>
      <c r="H30" s="102">
        <v>0</v>
      </c>
      <c r="I30" s="102">
        <v>1</v>
      </c>
      <c r="J30" s="102">
        <v>1</v>
      </c>
      <c r="K30" s="102">
        <v>1</v>
      </c>
      <c r="L30" s="102">
        <v>1</v>
      </c>
      <c r="M30" s="102">
        <v>0</v>
      </c>
      <c r="N30" s="102">
        <v>1</v>
      </c>
      <c r="O30" s="102">
        <v>0</v>
      </c>
      <c r="P30" s="102">
        <v>0</v>
      </c>
      <c r="Q30" s="102">
        <v>0</v>
      </c>
      <c r="R30" s="102">
        <v>1</v>
      </c>
      <c r="S30" s="102">
        <v>0</v>
      </c>
      <c r="T30" s="102">
        <v>0</v>
      </c>
      <c r="U30" s="104">
        <v>1.53</v>
      </c>
      <c r="V30" s="104" t="s">
        <v>536</v>
      </c>
      <c r="W30" s="104">
        <v>12</v>
      </c>
      <c r="X30" s="104">
        <v>32</v>
      </c>
      <c r="Y30" s="104">
        <v>12</v>
      </c>
      <c r="Z30" s="104">
        <v>32</v>
      </c>
      <c r="AA30" s="78" t="s">
        <v>532</v>
      </c>
      <c r="AB30" s="70" t="s">
        <v>522</v>
      </c>
      <c r="AC30" s="81"/>
    </row>
    <row r="31" spans="1:29" s="73" customFormat="1" x14ac:dyDescent="0.25">
      <c r="A31" s="80">
        <v>61025</v>
      </c>
      <c r="B31" s="66" t="s">
        <v>41</v>
      </c>
      <c r="C31" s="66" t="s">
        <v>42</v>
      </c>
      <c r="D31" s="66" t="s">
        <v>43</v>
      </c>
      <c r="E31" s="66" t="s">
        <v>44</v>
      </c>
      <c r="F31" s="67" t="s">
        <v>45</v>
      </c>
      <c r="G31" s="66"/>
      <c r="H31" s="66">
        <v>1</v>
      </c>
      <c r="I31" s="66">
        <v>0</v>
      </c>
      <c r="J31" s="66">
        <v>0</v>
      </c>
      <c r="K31" s="66">
        <v>0</v>
      </c>
      <c r="L31" s="66">
        <v>0</v>
      </c>
      <c r="M31" s="66">
        <v>0</v>
      </c>
      <c r="N31" s="66">
        <v>0</v>
      </c>
      <c r="O31" s="66">
        <v>0</v>
      </c>
      <c r="P31" s="66">
        <v>1</v>
      </c>
      <c r="Q31" s="66">
        <v>1</v>
      </c>
      <c r="R31" s="66">
        <v>0</v>
      </c>
      <c r="S31" s="66">
        <v>0</v>
      </c>
      <c r="T31" s="66">
        <v>0</v>
      </c>
      <c r="U31" s="68">
        <v>0.27</v>
      </c>
      <c r="V31" s="68" t="s">
        <v>538</v>
      </c>
      <c r="W31" s="68">
        <v>33</v>
      </c>
      <c r="X31" s="68">
        <v>32</v>
      </c>
      <c r="Y31" s="68">
        <v>12</v>
      </c>
      <c r="Z31" s="68">
        <v>33</v>
      </c>
      <c r="AA31" s="78" t="s">
        <v>532</v>
      </c>
      <c r="AB31" s="70" t="s">
        <v>515</v>
      </c>
      <c r="AC31" s="81" t="s">
        <v>528</v>
      </c>
    </row>
    <row r="32" spans="1:29" s="73" customFormat="1" ht="75.75" thickBot="1" x14ac:dyDescent="0.3">
      <c r="A32" s="82">
        <v>853681</v>
      </c>
      <c r="B32" s="83" t="s">
        <v>388</v>
      </c>
      <c r="C32" s="83" t="s">
        <v>365</v>
      </c>
      <c r="D32" s="83" t="s">
        <v>366</v>
      </c>
      <c r="E32" s="83" t="s">
        <v>389</v>
      </c>
      <c r="F32" s="84" t="s">
        <v>390</v>
      </c>
      <c r="G32" s="83" t="s">
        <v>1008</v>
      </c>
      <c r="H32" s="83">
        <v>0</v>
      </c>
      <c r="I32" s="83">
        <v>1</v>
      </c>
      <c r="J32" s="83">
        <v>1</v>
      </c>
      <c r="K32" s="83">
        <v>1</v>
      </c>
      <c r="L32" s="83">
        <v>1</v>
      </c>
      <c r="M32" s="83">
        <v>0</v>
      </c>
      <c r="N32" s="83">
        <v>0</v>
      </c>
      <c r="O32" s="83">
        <v>0</v>
      </c>
      <c r="P32" s="83">
        <v>0</v>
      </c>
      <c r="Q32" s="83">
        <v>0</v>
      </c>
      <c r="R32" s="83">
        <v>0</v>
      </c>
      <c r="S32" s="83">
        <v>0</v>
      </c>
      <c r="T32" s="83">
        <v>0</v>
      </c>
      <c r="U32" s="85">
        <v>0.36</v>
      </c>
      <c r="V32" s="85" t="s">
        <v>538</v>
      </c>
      <c r="W32" s="85">
        <v>33</v>
      </c>
      <c r="X32" s="85">
        <v>20</v>
      </c>
      <c r="Y32" s="85">
        <v>18</v>
      </c>
      <c r="Z32" s="85">
        <v>33</v>
      </c>
      <c r="AA32" s="86" t="s">
        <v>532</v>
      </c>
      <c r="AB32" s="87" t="s">
        <v>515</v>
      </c>
      <c r="AC32" s="88" t="s">
        <v>528</v>
      </c>
    </row>
    <row r="33" spans="1:29" x14ac:dyDescent="0.25">
      <c r="A33" s="95"/>
      <c r="B33" s="95"/>
      <c r="C33" s="95"/>
      <c r="D33" s="95"/>
      <c r="E33" s="95"/>
      <c r="F33" s="95"/>
      <c r="G33" s="178"/>
      <c r="H33" s="95"/>
      <c r="I33" s="95"/>
      <c r="J33" s="95"/>
      <c r="K33" s="95"/>
      <c r="L33" s="95"/>
      <c r="M33" s="95"/>
      <c r="N33" s="95"/>
      <c r="O33" s="95"/>
      <c r="P33" s="95"/>
      <c r="Q33" s="95"/>
      <c r="R33" s="95"/>
      <c r="S33" s="95"/>
      <c r="T33" s="95"/>
      <c r="U33" s="95"/>
      <c r="V33" s="95"/>
      <c r="W33" s="95"/>
      <c r="X33" s="95"/>
      <c r="Y33" s="95"/>
      <c r="Z33" s="95"/>
      <c r="AA33" s="95"/>
      <c r="AB33" s="95"/>
      <c r="AC33" s="95"/>
    </row>
  </sheetData>
  <mergeCells count="4">
    <mergeCell ref="AA1:AC1"/>
    <mergeCell ref="B1:F1"/>
    <mergeCell ref="H1:V1"/>
    <mergeCell ref="G1:G2"/>
  </mergeCells>
  <conditionalFormatting sqref="AB3:AB32">
    <cfRule type="cellIs" dxfId="115" priority="14" operator="equal">
      <formula>"Socio-économique"</formula>
    </cfRule>
    <cfRule type="cellIs" dxfId="114" priority="15" operator="equal">
      <formula>"Sanitaire"</formula>
    </cfRule>
    <cfRule type="cellIs" dxfId="113" priority="16" operator="equal">
      <formula>"Environnement"</formula>
    </cfRule>
  </conditionalFormatting>
  <conditionalFormatting sqref="AA3:AA32">
    <cfRule type="containsText" dxfId="112" priority="9" operator="containsText" text="Modérée">
      <formula>NOT(ISERROR(SEARCH("Modérée",AA3)))</formula>
    </cfRule>
    <cfRule type="containsText" dxfId="111" priority="10" operator="containsText" text="Majeure">
      <formula>NOT(ISERROR(SEARCH("Majeure",AA3)))</formula>
    </cfRule>
    <cfRule type="containsText" priority="11" operator="containsText" text="EEE">
      <formula>NOT(ISERROR(SEARCH("EEE",AA3)))</formula>
    </cfRule>
    <cfRule type="containsText" dxfId="110" priority="12" operator="containsText" text="mergente">
      <formula>NOT(ISERROR(SEARCH("mergente",AA3)))</formula>
    </cfRule>
    <cfRule type="containsText" dxfId="109" priority="13" operator="containsText" text="Alerte">
      <formula>NOT(ISERROR(SEARCH("Alerte",AA3)))</formula>
    </cfRule>
  </conditionalFormatting>
  <conditionalFormatting sqref="AB2">
    <cfRule type="cellIs" dxfId="108" priority="6" operator="equal">
      <formula>"Socio-économique"</formula>
    </cfRule>
    <cfRule type="cellIs" dxfId="107" priority="7" operator="equal">
      <formula>"Sanitaire"</formula>
    </cfRule>
    <cfRule type="cellIs" dxfId="106" priority="8" operator="equal">
      <formula>"Environnement"</formula>
    </cfRule>
  </conditionalFormatting>
  <conditionalFormatting sqref="AA1:AA2">
    <cfRule type="containsText" dxfId="105" priority="1" operator="containsText" text="Modérée">
      <formula>NOT(ISERROR(SEARCH("Modérée",AA1)))</formula>
    </cfRule>
    <cfRule type="containsText" dxfId="104" priority="2" operator="containsText" text="Majeure">
      <formula>NOT(ISERROR(SEARCH("Majeure",AA1)))</formula>
    </cfRule>
    <cfRule type="containsText" priority="3" operator="containsText" text="EEE">
      <formula>NOT(ISERROR(SEARCH("EEE",AA1)))</formula>
    </cfRule>
    <cfRule type="containsText" dxfId="103" priority="4" operator="containsText" text="mergente">
      <formula>NOT(ISERROR(SEARCH("mergente",AA1)))</formula>
    </cfRule>
    <cfRule type="containsText" dxfId="102" priority="5" operator="containsText" text="Alerte">
      <formula>NOT(ISERROR(SEARCH("Alerte",AA1)))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74"/>
  <sheetViews>
    <sheetView zoomScaleNormal="100" zoomScaleSheetLayoutView="20" workbookViewId="0">
      <pane ySplit="2" topLeftCell="A142" activePane="bottomLeft" state="frozen"/>
      <selection pane="bottomLeft" activeCell="E161" sqref="E161"/>
    </sheetView>
  </sheetViews>
  <sheetFormatPr baseColWidth="10" defaultRowHeight="15" x14ac:dyDescent="0.25"/>
  <cols>
    <col min="1" max="1" width="11.42578125" style="77"/>
    <col min="2" max="2" width="15.7109375" style="77" customWidth="1"/>
    <col min="3" max="3" width="11.42578125" style="77"/>
    <col min="4" max="4" width="16.5703125" style="77" customWidth="1"/>
    <col min="5" max="5" width="18.42578125" style="77" customWidth="1"/>
    <col min="6" max="6" width="22.7109375" style="77" customWidth="1"/>
    <col min="7" max="7" width="18.140625" style="179" customWidth="1"/>
    <col min="8" max="20" width="11.42578125" style="77"/>
    <col min="21" max="21" width="16.85546875" style="77" customWidth="1"/>
    <col min="22" max="22" width="15" style="77" customWidth="1"/>
    <col min="23" max="23" width="23.28515625" style="77" customWidth="1"/>
    <col min="24" max="24" width="19" style="77" customWidth="1"/>
    <col min="25" max="25" width="16.42578125" style="77" customWidth="1"/>
    <col min="26" max="27" width="11.42578125" style="77"/>
    <col min="28" max="28" width="16.28515625" style="100" customWidth="1"/>
    <col min="29" max="29" width="47.5703125" style="77" customWidth="1"/>
    <col min="30" max="16384" width="11.42578125" style="77"/>
  </cols>
  <sheetData>
    <row r="1" spans="1:80" s="73" customFormat="1" ht="15.75" customHeight="1" x14ac:dyDescent="0.25">
      <c r="A1" s="109"/>
      <c r="B1" s="242" t="s">
        <v>0</v>
      </c>
      <c r="C1" s="242"/>
      <c r="D1" s="242"/>
      <c r="E1" s="242"/>
      <c r="F1" s="242"/>
      <c r="G1" s="247" t="s">
        <v>1007</v>
      </c>
      <c r="H1" s="243" t="s">
        <v>6</v>
      </c>
      <c r="I1" s="243"/>
      <c r="J1" s="243"/>
      <c r="K1" s="243"/>
      <c r="L1" s="243"/>
      <c r="M1" s="243"/>
      <c r="N1" s="243"/>
      <c r="O1" s="243"/>
      <c r="P1" s="243"/>
      <c r="Q1" s="243"/>
      <c r="R1" s="243"/>
      <c r="S1" s="243"/>
      <c r="T1" s="243"/>
      <c r="U1" s="243"/>
      <c r="V1" s="243"/>
      <c r="W1" s="93"/>
      <c r="X1" s="93"/>
      <c r="Y1" s="94"/>
      <c r="Z1" s="94"/>
      <c r="AA1" s="240"/>
      <c r="AB1" s="240"/>
      <c r="AC1" s="241"/>
    </row>
    <row r="2" spans="1:80" s="73" customFormat="1" ht="45" x14ac:dyDescent="0.25">
      <c r="A2" s="110" t="s">
        <v>546</v>
      </c>
      <c r="B2" s="96" t="s">
        <v>545</v>
      </c>
      <c r="C2" s="96" t="s">
        <v>2</v>
      </c>
      <c r="D2" s="96" t="s">
        <v>3</v>
      </c>
      <c r="E2" s="96" t="s">
        <v>4</v>
      </c>
      <c r="F2" s="96" t="s">
        <v>5</v>
      </c>
      <c r="G2" s="248"/>
      <c r="H2" s="96" t="s">
        <v>8</v>
      </c>
      <c r="I2" s="96" t="s">
        <v>9</v>
      </c>
      <c r="J2" s="96" t="s">
        <v>10</v>
      </c>
      <c r="K2" s="96" t="s">
        <v>11</v>
      </c>
      <c r="L2" s="96" t="s">
        <v>12</v>
      </c>
      <c r="M2" s="96" t="s">
        <v>13</v>
      </c>
      <c r="N2" s="96" t="s">
        <v>14</v>
      </c>
      <c r="O2" s="96" t="s">
        <v>15</v>
      </c>
      <c r="P2" s="96" t="s">
        <v>16</v>
      </c>
      <c r="Q2" s="96" t="s">
        <v>17</v>
      </c>
      <c r="R2" s="96" t="s">
        <v>18</v>
      </c>
      <c r="S2" s="96" t="s">
        <v>19</v>
      </c>
      <c r="T2" s="96" t="s">
        <v>20</v>
      </c>
      <c r="U2" s="96" t="s">
        <v>544</v>
      </c>
      <c r="V2" s="96" t="s">
        <v>543</v>
      </c>
      <c r="W2" s="96" t="s">
        <v>539</v>
      </c>
      <c r="X2" s="96" t="s">
        <v>542</v>
      </c>
      <c r="Y2" s="96" t="s">
        <v>541</v>
      </c>
      <c r="Z2" s="96" t="s">
        <v>540</v>
      </c>
      <c r="AA2" s="111" t="s">
        <v>510</v>
      </c>
      <c r="AB2" s="112" t="s">
        <v>514</v>
      </c>
      <c r="AC2" s="113" t="s">
        <v>40</v>
      </c>
    </row>
    <row r="3" spans="1:80" s="73" customFormat="1" ht="45" x14ac:dyDescent="0.25">
      <c r="A3" s="101">
        <v>444425</v>
      </c>
      <c r="B3" s="102" t="s">
        <v>99</v>
      </c>
      <c r="C3" s="102" t="s">
        <v>42</v>
      </c>
      <c r="D3" s="102" t="s">
        <v>74</v>
      </c>
      <c r="E3" s="102" t="s">
        <v>75</v>
      </c>
      <c r="F3" s="103" t="s">
        <v>100</v>
      </c>
      <c r="G3" s="102"/>
      <c r="H3" s="102">
        <v>0</v>
      </c>
      <c r="I3" s="102">
        <v>0</v>
      </c>
      <c r="J3" s="102">
        <v>0</v>
      </c>
      <c r="K3" s="102">
        <v>0</v>
      </c>
      <c r="L3" s="102">
        <v>0</v>
      </c>
      <c r="M3" s="102">
        <v>1</v>
      </c>
      <c r="N3" s="102">
        <v>1</v>
      </c>
      <c r="O3" s="102">
        <v>0</v>
      </c>
      <c r="P3" s="102">
        <v>0</v>
      </c>
      <c r="Q3" s="102">
        <v>0</v>
      </c>
      <c r="R3" s="102">
        <v>0</v>
      </c>
      <c r="S3" s="102">
        <v>1</v>
      </c>
      <c r="T3" s="102">
        <v>1</v>
      </c>
      <c r="U3" s="104">
        <v>0.99</v>
      </c>
      <c r="V3" s="104" t="s">
        <v>538</v>
      </c>
      <c r="W3" s="104">
        <v>30</v>
      </c>
      <c r="X3" s="104">
        <v>20</v>
      </c>
      <c r="Y3" s="104">
        <v>24</v>
      </c>
      <c r="Z3" s="104">
        <v>30</v>
      </c>
      <c r="AA3" s="78" t="s">
        <v>531</v>
      </c>
      <c r="AB3" s="70" t="s">
        <v>515</v>
      </c>
      <c r="AC3" s="98"/>
    </row>
    <row r="4" spans="1:80" s="73" customFormat="1" ht="45" x14ac:dyDescent="0.25">
      <c r="A4" s="101">
        <v>67208</v>
      </c>
      <c r="B4" s="102" t="s">
        <v>128</v>
      </c>
      <c r="C4" s="102" t="s">
        <v>42</v>
      </c>
      <c r="D4" s="102" t="s">
        <v>122</v>
      </c>
      <c r="E4" s="102" t="s">
        <v>129</v>
      </c>
      <c r="F4" s="103" t="s">
        <v>130</v>
      </c>
      <c r="G4" s="102"/>
      <c r="H4" s="102">
        <v>0</v>
      </c>
      <c r="I4" s="102">
        <v>1</v>
      </c>
      <c r="J4" s="102">
        <v>1</v>
      </c>
      <c r="K4" s="102">
        <v>1</v>
      </c>
      <c r="L4" s="102">
        <v>1</v>
      </c>
      <c r="M4" s="102">
        <v>1</v>
      </c>
      <c r="N4" s="102">
        <v>1</v>
      </c>
      <c r="O4" s="102">
        <v>1</v>
      </c>
      <c r="P4" s="102">
        <v>1</v>
      </c>
      <c r="Q4" s="102">
        <v>1</v>
      </c>
      <c r="R4" s="102">
        <v>0</v>
      </c>
      <c r="S4" s="102">
        <v>1</v>
      </c>
      <c r="T4" s="102">
        <v>0</v>
      </c>
      <c r="U4" s="104">
        <v>4.17</v>
      </c>
      <c r="V4" s="104" t="s">
        <v>538</v>
      </c>
      <c r="W4" s="104">
        <v>30</v>
      </c>
      <c r="X4" s="104">
        <v>12</v>
      </c>
      <c r="Y4" s="104">
        <v>18</v>
      </c>
      <c r="Z4" s="104">
        <v>30</v>
      </c>
      <c r="AA4" s="78" t="s">
        <v>531</v>
      </c>
      <c r="AB4" s="70" t="s">
        <v>515</v>
      </c>
      <c r="AC4" s="98"/>
    </row>
    <row r="5" spans="1:80" s="73" customFormat="1" ht="30" x14ac:dyDescent="0.25">
      <c r="A5" s="101">
        <v>67275</v>
      </c>
      <c r="B5" s="102" t="s">
        <v>141</v>
      </c>
      <c r="C5" s="102" t="s">
        <v>42</v>
      </c>
      <c r="D5" s="102" t="s">
        <v>122</v>
      </c>
      <c r="E5" s="102" t="s">
        <v>129</v>
      </c>
      <c r="F5" s="103" t="s">
        <v>142</v>
      </c>
      <c r="G5" s="102"/>
      <c r="H5" s="102">
        <v>0</v>
      </c>
      <c r="I5" s="102">
        <v>0</v>
      </c>
      <c r="J5" s="102">
        <v>1</v>
      </c>
      <c r="K5" s="102">
        <v>0</v>
      </c>
      <c r="L5" s="102">
        <v>0</v>
      </c>
      <c r="M5" s="102">
        <v>1</v>
      </c>
      <c r="N5" s="102">
        <v>0</v>
      </c>
      <c r="O5" s="102">
        <v>1</v>
      </c>
      <c r="P5" s="102">
        <v>1</v>
      </c>
      <c r="Q5" s="102">
        <v>0</v>
      </c>
      <c r="R5" s="102">
        <v>1</v>
      </c>
      <c r="S5" s="102">
        <v>0</v>
      </c>
      <c r="T5" s="102">
        <v>0</v>
      </c>
      <c r="U5" s="104">
        <v>0.45</v>
      </c>
      <c r="V5" s="104" t="s">
        <v>538</v>
      </c>
      <c r="W5" s="104">
        <v>30</v>
      </c>
      <c r="X5" s="104">
        <v>24</v>
      </c>
      <c r="Y5" s="104">
        <v>18</v>
      </c>
      <c r="Z5" s="104">
        <v>30</v>
      </c>
      <c r="AA5" s="78" t="s">
        <v>531</v>
      </c>
      <c r="AB5" s="70" t="s">
        <v>515</v>
      </c>
      <c r="AC5" s="98"/>
    </row>
    <row r="6" spans="1:80" s="73" customFormat="1" x14ac:dyDescent="0.25">
      <c r="A6" s="101">
        <v>222519</v>
      </c>
      <c r="B6" s="104"/>
      <c r="C6" s="102" t="s">
        <v>168</v>
      </c>
      <c r="D6" s="102" t="s">
        <v>169</v>
      </c>
      <c r="E6" s="102" t="s">
        <v>188</v>
      </c>
      <c r="F6" s="103" t="s">
        <v>205</v>
      </c>
      <c r="G6" s="102"/>
      <c r="H6" s="102">
        <v>0</v>
      </c>
      <c r="I6" s="102">
        <v>0</v>
      </c>
      <c r="J6" s="102">
        <v>0</v>
      </c>
      <c r="K6" s="102">
        <v>0</v>
      </c>
      <c r="L6" s="102">
        <v>0</v>
      </c>
      <c r="M6" s="102">
        <v>0</v>
      </c>
      <c r="N6" s="102">
        <v>1</v>
      </c>
      <c r="O6" s="102">
        <v>0</v>
      </c>
      <c r="P6" s="102">
        <v>0</v>
      </c>
      <c r="Q6" s="102">
        <v>0</v>
      </c>
      <c r="R6" s="102">
        <v>0</v>
      </c>
      <c r="S6" s="102">
        <v>0</v>
      </c>
      <c r="T6" s="102">
        <v>0</v>
      </c>
      <c r="U6" s="104">
        <v>0.06</v>
      </c>
      <c r="V6" s="104" t="s">
        <v>538</v>
      </c>
      <c r="W6" s="104">
        <v>12</v>
      </c>
      <c r="X6" s="104">
        <v>8</v>
      </c>
      <c r="Y6" s="104">
        <v>12</v>
      </c>
      <c r="Z6" s="104">
        <v>12</v>
      </c>
      <c r="AA6" s="78" t="s">
        <v>531</v>
      </c>
      <c r="AB6" s="70" t="s">
        <v>515</v>
      </c>
      <c r="AC6" s="98"/>
    </row>
    <row r="7" spans="1:80" s="73" customFormat="1" ht="30" x14ac:dyDescent="0.25">
      <c r="A7" s="101">
        <v>930604</v>
      </c>
      <c r="B7" s="102" t="s">
        <v>329</v>
      </c>
      <c r="C7" s="102" t="s">
        <v>168</v>
      </c>
      <c r="D7" s="102" t="s">
        <v>310</v>
      </c>
      <c r="E7" s="102" t="s">
        <v>320</v>
      </c>
      <c r="F7" s="103" t="s">
        <v>330</v>
      </c>
      <c r="G7" s="102"/>
      <c r="H7" s="102">
        <v>0</v>
      </c>
      <c r="I7" s="102">
        <v>0</v>
      </c>
      <c r="J7" s="102">
        <v>0</v>
      </c>
      <c r="K7" s="102">
        <v>0</v>
      </c>
      <c r="L7" s="102">
        <v>0</v>
      </c>
      <c r="M7" s="102">
        <v>0</v>
      </c>
      <c r="N7" s="102">
        <v>0</v>
      </c>
      <c r="O7" s="102">
        <v>0</v>
      </c>
      <c r="P7" s="102">
        <v>1</v>
      </c>
      <c r="Q7" s="102">
        <v>0</v>
      </c>
      <c r="R7" s="102">
        <v>0</v>
      </c>
      <c r="S7" s="102">
        <v>0</v>
      </c>
      <c r="T7" s="102">
        <v>0</v>
      </c>
      <c r="U7" s="104">
        <v>0.36</v>
      </c>
      <c r="V7" s="104" t="s">
        <v>538</v>
      </c>
      <c r="W7" s="104">
        <v>30</v>
      </c>
      <c r="X7" s="104">
        <v>24</v>
      </c>
      <c r="Y7" s="104">
        <v>0</v>
      </c>
      <c r="Z7" s="104">
        <v>30</v>
      </c>
      <c r="AA7" s="78" t="s">
        <v>531</v>
      </c>
      <c r="AB7" s="70" t="s">
        <v>515</v>
      </c>
      <c r="AC7" s="98"/>
    </row>
    <row r="8" spans="1:80" s="73" customFormat="1" ht="30" x14ac:dyDescent="0.25">
      <c r="A8" s="101">
        <v>534642</v>
      </c>
      <c r="B8" s="102" t="s">
        <v>78</v>
      </c>
      <c r="C8" s="102" t="s">
        <v>42</v>
      </c>
      <c r="D8" s="102" t="s">
        <v>74</v>
      </c>
      <c r="E8" s="102" t="s">
        <v>79</v>
      </c>
      <c r="F8" s="103" t="s">
        <v>80</v>
      </c>
      <c r="G8" s="102"/>
      <c r="H8" s="102">
        <v>0</v>
      </c>
      <c r="I8" s="102">
        <v>1</v>
      </c>
      <c r="J8" s="102">
        <v>1</v>
      </c>
      <c r="K8" s="102">
        <v>1</v>
      </c>
      <c r="L8" s="102">
        <v>0</v>
      </c>
      <c r="M8" s="102">
        <v>0</v>
      </c>
      <c r="N8" s="102">
        <v>0</v>
      </c>
      <c r="O8" s="102">
        <v>0</v>
      </c>
      <c r="P8" s="102">
        <v>0</v>
      </c>
      <c r="Q8" s="102">
        <v>0</v>
      </c>
      <c r="R8" s="102">
        <v>0</v>
      </c>
      <c r="S8" s="102">
        <v>0</v>
      </c>
      <c r="T8" s="102">
        <v>0</v>
      </c>
      <c r="U8" s="104">
        <v>0.18</v>
      </c>
      <c r="V8" s="104" t="s">
        <v>538</v>
      </c>
      <c r="W8" s="104">
        <v>27</v>
      </c>
      <c r="X8" s="104">
        <v>28</v>
      </c>
      <c r="Y8" s="104">
        <v>24</v>
      </c>
      <c r="Z8" s="104">
        <v>28</v>
      </c>
      <c r="AA8" s="78" t="s">
        <v>531</v>
      </c>
      <c r="AB8" s="70" t="s">
        <v>522</v>
      </c>
      <c r="AC8" s="98"/>
    </row>
    <row r="9" spans="1:80" s="73" customFormat="1" ht="30" x14ac:dyDescent="0.25">
      <c r="A9" s="101">
        <v>783812</v>
      </c>
      <c r="B9" s="102" t="s">
        <v>242</v>
      </c>
      <c r="C9" s="102" t="s">
        <v>168</v>
      </c>
      <c r="D9" s="102" t="s">
        <v>169</v>
      </c>
      <c r="E9" s="102" t="s">
        <v>188</v>
      </c>
      <c r="F9" s="103" t="s">
        <v>243</v>
      </c>
      <c r="G9" s="102"/>
      <c r="H9" s="102">
        <v>0</v>
      </c>
      <c r="I9" s="102">
        <v>0</v>
      </c>
      <c r="J9" s="102">
        <v>1</v>
      </c>
      <c r="K9" s="102">
        <v>1</v>
      </c>
      <c r="L9" s="102">
        <v>1</v>
      </c>
      <c r="M9" s="102">
        <v>0</v>
      </c>
      <c r="N9" s="102">
        <v>0</v>
      </c>
      <c r="O9" s="102">
        <v>0</v>
      </c>
      <c r="P9" s="102">
        <v>0</v>
      </c>
      <c r="Q9" s="102">
        <v>0</v>
      </c>
      <c r="R9" s="102">
        <v>0</v>
      </c>
      <c r="S9" s="102">
        <v>0</v>
      </c>
      <c r="T9" s="102">
        <v>0</v>
      </c>
      <c r="U9" s="104">
        <v>0.06</v>
      </c>
      <c r="V9" s="104" t="s">
        <v>538</v>
      </c>
      <c r="W9" s="104">
        <v>18</v>
      </c>
      <c r="X9" s="104">
        <v>28</v>
      </c>
      <c r="Y9" s="104">
        <v>12</v>
      </c>
      <c r="Z9" s="104">
        <v>28</v>
      </c>
      <c r="AA9" s="78" t="s">
        <v>531</v>
      </c>
      <c r="AB9" s="70" t="s">
        <v>522</v>
      </c>
      <c r="AC9" s="98"/>
    </row>
    <row r="10" spans="1:80" s="73" customFormat="1" ht="30" x14ac:dyDescent="0.25">
      <c r="A10" s="101">
        <v>67277</v>
      </c>
      <c r="B10" s="102" t="s">
        <v>501</v>
      </c>
      <c r="C10" s="102" t="s">
        <v>42</v>
      </c>
      <c r="D10" s="102" t="s">
        <v>122</v>
      </c>
      <c r="E10" s="102" t="s">
        <v>129</v>
      </c>
      <c r="F10" s="103" t="s">
        <v>502</v>
      </c>
      <c r="G10" s="102"/>
      <c r="H10" s="102">
        <v>0</v>
      </c>
      <c r="I10" s="102">
        <v>0</v>
      </c>
      <c r="J10" s="102">
        <v>0</v>
      </c>
      <c r="K10" s="102">
        <v>0</v>
      </c>
      <c r="L10" s="102">
        <v>0</v>
      </c>
      <c r="M10" s="102">
        <v>0</v>
      </c>
      <c r="N10" s="102">
        <v>1</v>
      </c>
      <c r="O10" s="102">
        <v>0</v>
      </c>
      <c r="P10" s="102">
        <v>0</v>
      </c>
      <c r="Q10" s="102">
        <v>0</v>
      </c>
      <c r="R10" s="102">
        <v>0</v>
      </c>
      <c r="S10" s="102">
        <v>0</v>
      </c>
      <c r="T10" s="102">
        <v>0</v>
      </c>
      <c r="U10" s="104">
        <v>0.03</v>
      </c>
      <c r="V10" s="104" t="s">
        <v>538</v>
      </c>
      <c r="W10" s="104">
        <v>24</v>
      </c>
      <c r="X10" s="104">
        <v>28</v>
      </c>
      <c r="Y10" s="104">
        <v>12</v>
      </c>
      <c r="Z10" s="104">
        <v>28</v>
      </c>
      <c r="AA10" s="78" t="s">
        <v>531</v>
      </c>
      <c r="AB10" s="70" t="s">
        <v>522</v>
      </c>
      <c r="AC10" s="98"/>
    </row>
    <row r="11" spans="1:80" s="73" customFormat="1" ht="30" x14ac:dyDescent="0.25">
      <c r="A11" s="101">
        <v>227</v>
      </c>
      <c r="B11" s="102" t="s">
        <v>111</v>
      </c>
      <c r="C11" s="102" t="s">
        <v>42</v>
      </c>
      <c r="D11" s="102" t="s">
        <v>112</v>
      </c>
      <c r="E11" s="102" t="s">
        <v>113</v>
      </c>
      <c r="F11" s="103" t="s">
        <v>114</v>
      </c>
      <c r="G11" s="102"/>
      <c r="H11" s="102">
        <v>0</v>
      </c>
      <c r="I11" s="102">
        <v>0</v>
      </c>
      <c r="J11" s="102">
        <v>1</v>
      </c>
      <c r="K11" s="102">
        <v>1</v>
      </c>
      <c r="L11" s="102">
        <v>1</v>
      </c>
      <c r="M11" s="102">
        <v>0</v>
      </c>
      <c r="N11" s="102">
        <v>0</v>
      </c>
      <c r="O11" s="102">
        <v>0</v>
      </c>
      <c r="P11" s="102">
        <v>0</v>
      </c>
      <c r="Q11" s="102">
        <v>0</v>
      </c>
      <c r="R11" s="102">
        <v>0</v>
      </c>
      <c r="S11" s="102">
        <v>0</v>
      </c>
      <c r="T11" s="102">
        <v>0</v>
      </c>
      <c r="U11" s="104">
        <v>3.93</v>
      </c>
      <c r="V11" s="104" t="s">
        <v>538</v>
      </c>
      <c r="W11" s="104">
        <v>27</v>
      </c>
      <c r="X11" s="104">
        <v>8</v>
      </c>
      <c r="Y11" s="104">
        <v>12</v>
      </c>
      <c r="Z11" s="104">
        <v>27</v>
      </c>
      <c r="AA11" s="78" t="s">
        <v>531</v>
      </c>
      <c r="AB11" s="70" t="s">
        <v>515</v>
      </c>
      <c r="AC11" s="98"/>
    </row>
    <row r="12" spans="1:80" s="73" customFormat="1" ht="30" x14ac:dyDescent="0.25">
      <c r="A12" s="101">
        <v>67220</v>
      </c>
      <c r="B12" s="102" t="s">
        <v>133</v>
      </c>
      <c r="C12" s="102" t="s">
        <v>42</v>
      </c>
      <c r="D12" s="102" t="s">
        <v>122</v>
      </c>
      <c r="E12" s="102" t="s">
        <v>129</v>
      </c>
      <c r="F12" s="103" t="s">
        <v>134</v>
      </c>
      <c r="G12" s="102"/>
      <c r="H12" s="102">
        <v>0</v>
      </c>
      <c r="I12" s="102">
        <v>0</v>
      </c>
      <c r="J12" s="102">
        <v>0</v>
      </c>
      <c r="K12" s="102">
        <v>0</v>
      </c>
      <c r="L12" s="102">
        <v>0</v>
      </c>
      <c r="M12" s="102">
        <v>0</v>
      </c>
      <c r="N12" s="102">
        <v>0</v>
      </c>
      <c r="O12" s="102">
        <v>0</v>
      </c>
      <c r="P12" s="102">
        <v>0</v>
      </c>
      <c r="Q12" s="102">
        <v>0</v>
      </c>
      <c r="R12" s="102">
        <v>0</v>
      </c>
      <c r="S12" s="102">
        <v>0</v>
      </c>
      <c r="T12" s="102">
        <v>0</v>
      </c>
      <c r="U12" s="104">
        <v>1.5</v>
      </c>
      <c r="V12" s="104" t="s">
        <v>538</v>
      </c>
      <c r="W12" s="104">
        <v>27</v>
      </c>
      <c r="X12" s="104">
        <v>20</v>
      </c>
      <c r="Y12" s="104">
        <v>12</v>
      </c>
      <c r="Z12" s="104">
        <v>27</v>
      </c>
      <c r="AA12" s="78" t="s">
        <v>531</v>
      </c>
      <c r="AB12" s="70" t="s">
        <v>515</v>
      </c>
      <c r="AC12" s="98"/>
    </row>
    <row r="13" spans="1:80" s="73" customFormat="1" x14ac:dyDescent="0.25">
      <c r="A13" s="101">
        <v>68827</v>
      </c>
      <c r="B13" s="102" t="s">
        <v>498</v>
      </c>
      <c r="C13" s="102" t="s">
        <v>42</v>
      </c>
      <c r="D13" s="102" t="s">
        <v>122</v>
      </c>
      <c r="E13" s="102" t="s">
        <v>499</v>
      </c>
      <c r="F13" s="103" t="s">
        <v>500</v>
      </c>
      <c r="G13" s="102"/>
      <c r="H13" s="102">
        <v>0</v>
      </c>
      <c r="I13" s="102">
        <v>1</v>
      </c>
      <c r="J13" s="102">
        <v>1</v>
      </c>
      <c r="K13" s="102">
        <v>1</v>
      </c>
      <c r="L13" s="102">
        <v>1</v>
      </c>
      <c r="M13" s="102">
        <v>0</v>
      </c>
      <c r="N13" s="102">
        <v>1</v>
      </c>
      <c r="O13" s="102">
        <v>1</v>
      </c>
      <c r="P13" s="102">
        <v>1</v>
      </c>
      <c r="Q13" s="102">
        <v>0</v>
      </c>
      <c r="R13" s="102">
        <v>1</v>
      </c>
      <c r="S13" s="102">
        <v>0</v>
      </c>
      <c r="T13" s="102">
        <v>0</v>
      </c>
      <c r="U13" s="104">
        <v>2.13</v>
      </c>
      <c r="V13" s="104" t="s">
        <v>538</v>
      </c>
      <c r="W13" s="104">
        <v>27</v>
      </c>
      <c r="X13" s="104">
        <v>20</v>
      </c>
      <c r="Y13" s="104">
        <v>18</v>
      </c>
      <c r="Z13" s="104">
        <v>27</v>
      </c>
      <c r="AA13" s="78" t="s">
        <v>531</v>
      </c>
      <c r="AB13" s="70" t="s">
        <v>515</v>
      </c>
      <c r="AC13" s="98"/>
    </row>
    <row r="14" spans="1:80" s="73" customFormat="1" ht="60" x14ac:dyDescent="0.25">
      <c r="A14" s="101">
        <v>199209</v>
      </c>
      <c r="B14" s="102" t="s">
        <v>107</v>
      </c>
      <c r="C14" s="102" t="s">
        <v>42</v>
      </c>
      <c r="D14" s="102" t="s">
        <v>108</v>
      </c>
      <c r="E14" s="102" t="s">
        <v>109</v>
      </c>
      <c r="F14" s="103" t="s">
        <v>110</v>
      </c>
      <c r="G14" s="102"/>
      <c r="H14" s="102">
        <v>0</v>
      </c>
      <c r="I14" s="102">
        <v>1</v>
      </c>
      <c r="J14" s="102">
        <v>1</v>
      </c>
      <c r="K14" s="102">
        <v>0</v>
      </c>
      <c r="L14" s="102">
        <v>1</v>
      </c>
      <c r="M14" s="102">
        <v>0</v>
      </c>
      <c r="N14" s="102">
        <v>1</v>
      </c>
      <c r="O14" s="102">
        <v>1</v>
      </c>
      <c r="P14" s="102">
        <v>0</v>
      </c>
      <c r="Q14" s="102">
        <v>1</v>
      </c>
      <c r="R14" s="102">
        <v>1</v>
      </c>
      <c r="S14" s="102">
        <v>0</v>
      </c>
      <c r="T14" s="102">
        <v>0</v>
      </c>
      <c r="U14" s="104">
        <v>0.51</v>
      </c>
      <c r="V14" s="104" t="s">
        <v>538</v>
      </c>
      <c r="W14" s="104">
        <v>18</v>
      </c>
      <c r="X14" s="104">
        <v>24</v>
      </c>
      <c r="Y14" s="104">
        <v>12</v>
      </c>
      <c r="Z14" s="104">
        <v>24</v>
      </c>
      <c r="AA14" s="78" t="s">
        <v>531</v>
      </c>
      <c r="AB14" s="70" t="s">
        <v>522</v>
      </c>
      <c r="AC14" s="98"/>
    </row>
    <row r="15" spans="1:80" s="73" customFormat="1" ht="30" x14ac:dyDescent="0.25">
      <c r="A15" s="101">
        <v>823078</v>
      </c>
      <c r="B15" s="104"/>
      <c r="C15" s="102" t="s">
        <v>421</v>
      </c>
      <c r="D15" s="102" t="s">
        <v>422</v>
      </c>
      <c r="E15" s="102" t="s">
        <v>423</v>
      </c>
      <c r="F15" s="103" t="s">
        <v>429</v>
      </c>
      <c r="G15" s="102"/>
      <c r="H15" s="102">
        <v>0</v>
      </c>
      <c r="I15" s="102">
        <v>1</v>
      </c>
      <c r="J15" s="102">
        <v>1</v>
      </c>
      <c r="K15" s="102">
        <v>1</v>
      </c>
      <c r="L15" s="102">
        <v>1</v>
      </c>
      <c r="M15" s="102">
        <v>1</v>
      </c>
      <c r="N15" s="102">
        <v>1</v>
      </c>
      <c r="O15" s="102">
        <v>1</v>
      </c>
      <c r="P15" s="102">
        <v>0</v>
      </c>
      <c r="Q15" s="102">
        <v>1</v>
      </c>
      <c r="R15" s="102">
        <v>1</v>
      </c>
      <c r="S15" s="102">
        <v>1</v>
      </c>
      <c r="T15" s="102">
        <v>1</v>
      </c>
      <c r="U15" s="104">
        <v>1.59</v>
      </c>
      <c r="V15" s="104" t="s">
        <v>538</v>
      </c>
      <c r="W15" s="104">
        <v>21</v>
      </c>
      <c r="X15" s="104">
        <v>8</v>
      </c>
      <c r="Y15" s="104">
        <v>12</v>
      </c>
      <c r="Z15" s="104">
        <v>21</v>
      </c>
      <c r="AA15" s="78" t="s">
        <v>531</v>
      </c>
      <c r="AB15" s="70" t="s">
        <v>515</v>
      </c>
      <c r="AC15" s="98"/>
    </row>
    <row r="16" spans="1:80" s="73" customFormat="1" ht="45" x14ac:dyDescent="0.25">
      <c r="A16" s="101">
        <v>328478</v>
      </c>
      <c r="B16" s="102" t="s">
        <v>235</v>
      </c>
      <c r="C16" s="102" t="s">
        <v>168</v>
      </c>
      <c r="D16" s="102" t="s">
        <v>169</v>
      </c>
      <c r="E16" s="102" t="s">
        <v>188</v>
      </c>
      <c r="F16" s="103" t="s">
        <v>1002</v>
      </c>
      <c r="G16" s="102"/>
      <c r="H16" s="115">
        <v>0</v>
      </c>
      <c r="I16" s="115">
        <v>1</v>
      </c>
      <c r="J16" s="115">
        <v>1</v>
      </c>
      <c r="K16" s="115">
        <v>1</v>
      </c>
      <c r="L16" s="115">
        <v>1</v>
      </c>
      <c r="M16" s="115">
        <v>0</v>
      </c>
      <c r="N16" s="115">
        <v>0</v>
      </c>
      <c r="O16" s="115">
        <v>0</v>
      </c>
      <c r="P16" s="115">
        <v>0</v>
      </c>
      <c r="Q16" s="115">
        <v>0</v>
      </c>
      <c r="R16" s="115">
        <v>0</v>
      </c>
      <c r="S16" s="115">
        <v>0</v>
      </c>
      <c r="T16" s="115">
        <v>0</v>
      </c>
      <c r="U16" s="104">
        <v>0.39</v>
      </c>
      <c r="V16" s="104" t="s">
        <v>538</v>
      </c>
      <c r="W16" s="104">
        <v>12</v>
      </c>
      <c r="X16" s="104">
        <v>24</v>
      </c>
      <c r="Y16" s="104">
        <v>12</v>
      </c>
      <c r="Z16" s="104">
        <v>24</v>
      </c>
      <c r="AA16" s="78" t="s">
        <v>531</v>
      </c>
      <c r="AB16" s="70" t="s">
        <v>522</v>
      </c>
      <c r="AC16" s="98" t="s">
        <v>1032</v>
      </c>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row>
    <row r="17" spans="1:29" s="73" customFormat="1" ht="30" x14ac:dyDescent="0.25">
      <c r="A17" s="101">
        <v>242359</v>
      </c>
      <c r="B17" s="102" t="s">
        <v>245</v>
      </c>
      <c r="C17" s="102" t="s">
        <v>168</v>
      </c>
      <c r="D17" s="102" t="s">
        <v>169</v>
      </c>
      <c r="E17" s="102" t="s">
        <v>188</v>
      </c>
      <c r="F17" s="103" t="s">
        <v>246</v>
      </c>
      <c r="G17" s="102"/>
      <c r="H17" s="102">
        <v>0</v>
      </c>
      <c r="I17" s="102">
        <v>0</v>
      </c>
      <c r="J17" s="102">
        <v>1</v>
      </c>
      <c r="K17" s="102">
        <v>1</v>
      </c>
      <c r="L17" s="102">
        <v>1</v>
      </c>
      <c r="M17" s="102">
        <v>1</v>
      </c>
      <c r="N17" s="102">
        <v>1</v>
      </c>
      <c r="O17" s="102">
        <v>1</v>
      </c>
      <c r="P17" s="102">
        <v>1</v>
      </c>
      <c r="Q17" s="102">
        <v>0</v>
      </c>
      <c r="R17" s="102">
        <v>0</v>
      </c>
      <c r="S17" s="102">
        <v>1</v>
      </c>
      <c r="T17" s="102">
        <v>1</v>
      </c>
      <c r="U17" s="104">
        <v>1.26</v>
      </c>
      <c r="V17" s="104" t="s">
        <v>538</v>
      </c>
      <c r="W17" s="104">
        <v>24</v>
      </c>
      <c r="X17" s="104">
        <v>12</v>
      </c>
      <c r="Y17" s="104">
        <v>12</v>
      </c>
      <c r="Z17" s="104">
        <v>24</v>
      </c>
      <c r="AA17" s="78" t="s">
        <v>531</v>
      </c>
      <c r="AB17" s="70" t="s">
        <v>515</v>
      </c>
      <c r="AC17" s="98"/>
    </row>
    <row r="18" spans="1:29" s="73" customFormat="1" ht="30" x14ac:dyDescent="0.25">
      <c r="A18" s="101">
        <v>223106</v>
      </c>
      <c r="B18" s="102" t="s">
        <v>249</v>
      </c>
      <c r="C18" s="102" t="s">
        <v>168</v>
      </c>
      <c r="D18" s="102" t="s">
        <v>169</v>
      </c>
      <c r="E18" s="102" t="s">
        <v>188</v>
      </c>
      <c r="F18" s="103" t="s">
        <v>250</v>
      </c>
      <c r="G18" s="102"/>
      <c r="H18" s="102">
        <v>0</v>
      </c>
      <c r="I18" s="102">
        <v>1</v>
      </c>
      <c r="J18" s="102">
        <v>1</v>
      </c>
      <c r="K18" s="102">
        <v>1</v>
      </c>
      <c r="L18" s="102">
        <v>1</v>
      </c>
      <c r="M18" s="102">
        <v>0</v>
      </c>
      <c r="N18" s="102">
        <v>1</v>
      </c>
      <c r="O18" s="102">
        <v>0</v>
      </c>
      <c r="P18" s="102">
        <v>0</v>
      </c>
      <c r="Q18" s="102">
        <v>0</v>
      </c>
      <c r="R18" s="102">
        <v>0</v>
      </c>
      <c r="S18" s="102">
        <v>0</v>
      </c>
      <c r="T18" s="102">
        <v>0</v>
      </c>
      <c r="U18" s="104">
        <v>0.72</v>
      </c>
      <c r="V18" s="104" t="s">
        <v>538</v>
      </c>
      <c r="W18" s="104">
        <v>21</v>
      </c>
      <c r="X18" s="104">
        <v>8</v>
      </c>
      <c r="Y18" s="104">
        <v>12</v>
      </c>
      <c r="Z18" s="104">
        <v>21</v>
      </c>
      <c r="AA18" s="78" t="s">
        <v>531</v>
      </c>
      <c r="AB18" s="70" t="s">
        <v>515</v>
      </c>
      <c r="AC18" s="98" t="s">
        <v>527</v>
      </c>
    </row>
    <row r="19" spans="1:29" s="73" customFormat="1" ht="30" x14ac:dyDescent="0.25">
      <c r="A19" s="101">
        <v>837059</v>
      </c>
      <c r="B19" s="102" t="s">
        <v>457</v>
      </c>
      <c r="C19" s="102" t="s">
        <v>453</v>
      </c>
      <c r="D19" s="102" t="s">
        <v>454</v>
      </c>
      <c r="E19" s="102" t="s">
        <v>455</v>
      </c>
      <c r="F19" s="103" t="s">
        <v>458</v>
      </c>
      <c r="G19" s="102" t="s">
        <v>1008</v>
      </c>
      <c r="H19" s="102">
        <v>0</v>
      </c>
      <c r="I19" s="102">
        <v>1</v>
      </c>
      <c r="J19" s="102">
        <v>1</v>
      </c>
      <c r="K19" s="102">
        <v>0</v>
      </c>
      <c r="L19" s="102">
        <v>0</v>
      </c>
      <c r="M19" s="102">
        <v>0</v>
      </c>
      <c r="N19" s="102">
        <v>0</v>
      </c>
      <c r="O19" s="102">
        <v>0</v>
      </c>
      <c r="P19" s="102">
        <v>0</v>
      </c>
      <c r="Q19" s="102">
        <v>0</v>
      </c>
      <c r="R19" s="102">
        <v>0</v>
      </c>
      <c r="S19" s="102">
        <v>0</v>
      </c>
      <c r="T19" s="102">
        <v>0</v>
      </c>
      <c r="U19" s="104">
        <v>0.71</v>
      </c>
      <c r="V19" s="104" t="s">
        <v>538</v>
      </c>
      <c r="W19" s="104">
        <v>21</v>
      </c>
      <c r="X19" s="104">
        <v>8</v>
      </c>
      <c r="Y19" s="104">
        <v>12</v>
      </c>
      <c r="Z19" s="104">
        <v>21</v>
      </c>
      <c r="AA19" s="78" t="s">
        <v>531</v>
      </c>
      <c r="AB19" s="70" t="s">
        <v>515</v>
      </c>
      <c r="AC19" s="98"/>
    </row>
    <row r="20" spans="1:29" s="73" customFormat="1" ht="75" x14ac:dyDescent="0.25">
      <c r="A20" s="101">
        <v>244606</v>
      </c>
      <c r="B20" s="102" t="s">
        <v>190</v>
      </c>
      <c r="C20" s="102" t="s">
        <v>168</v>
      </c>
      <c r="D20" s="102" t="s">
        <v>169</v>
      </c>
      <c r="E20" s="102" t="s">
        <v>188</v>
      </c>
      <c r="F20" s="103" t="s">
        <v>191</v>
      </c>
      <c r="G20" s="102"/>
      <c r="H20" s="102">
        <v>0</v>
      </c>
      <c r="I20" s="102">
        <v>0</v>
      </c>
      <c r="J20" s="102">
        <v>0</v>
      </c>
      <c r="K20" s="102">
        <v>0</v>
      </c>
      <c r="L20" s="102">
        <v>0</v>
      </c>
      <c r="M20" s="102" t="s">
        <v>49</v>
      </c>
      <c r="N20" s="102" t="s">
        <v>49</v>
      </c>
      <c r="O20" s="102">
        <v>0</v>
      </c>
      <c r="P20" s="102">
        <v>1</v>
      </c>
      <c r="Q20" s="102">
        <v>1</v>
      </c>
      <c r="R20" s="102">
        <v>1</v>
      </c>
      <c r="S20" s="102">
        <v>1</v>
      </c>
      <c r="T20" s="102">
        <v>0</v>
      </c>
      <c r="U20" s="104">
        <v>0.09</v>
      </c>
      <c r="V20" s="104" t="s">
        <v>538</v>
      </c>
      <c r="W20" s="104">
        <v>15</v>
      </c>
      <c r="X20" s="104">
        <v>20</v>
      </c>
      <c r="Y20" s="104">
        <v>12</v>
      </c>
      <c r="Z20" s="104">
        <v>20</v>
      </c>
      <c r="AA20" s="78" t="s">
        <v>531</v>
      </c>
      <c r="AB20" s="70" t="s">
        <v>522</v>
      </c>
      <c r="AC20" s="98" t="s">
        <v>527</v>
      </c>
    </row>
    <row r="21" spans="1:29" s="73" customFormat="1" ht="45" x14ac:dyDescent="0.25">
      <c r="A21" s="101">
        <v>530330</v>
      </c>
      <c r="B21" s="102" t="s">
        <v>192</v>
      </c>
      <c r="C21" s="102" t="s">
        <v>168</v>
      </c>
      <c r="D21" s="102" t="s">
        <v>169</v>
      </c>
      <c r="E21" s="102" t="s">
        <v>188</v>
      </c>
      <c r="F21" s="103" t="s">
        <v>193</v>
      </c>
      <c r="G21" s="102"/>
      <c r="H21" s="102">
        <v>0</v>
      </c>
      <c r="I21" s="102">
        <v>0</v>
      </c>
      <c r="J21" s="102">
        <v>0</v>
      </c>
      <c r="K21" s="102">
        <v>0</v>
      </c>
      <c r="L21" s="102">
        <v>1</v>
      </c>
      <c r="M21" s="102">
        <v>0</v>
      </c>
      <c r="N21" s="102">
        <v>0</v>
      </c>
      <c r="O21" s="102">
        <v>0</v>
      </c>
      <c r="P21" s="102">
        <v>0</v>
      </c>
      <c r="Q21" s="102">
        <v>0</v>
      </c>
      <c r="R21" s="102">
        <v>0</v>
      </c>
      <c r="S21" s="102">
        <v>0</v>
      </c>
      <c r="T21" s="102">
        <v>0</v>
      </c>
      <c r="U21" s="104">
        <v>0.03</v>
      </c>
      <c r="V21" s="104" t="s">
        <v>538</v>
      </c>
      <c r="W21" s="104">
        <v>9</v>
      </c>
      <c r="X21" s="104">
        <v>20</v>
      </c>
      <c r="Y21" s="104">
        <v>12</v>
      </c>
      <c r="Z21" s="104">
        <v>20</v>
      </c>
      <c r="AA21" s="78" t="s">
        <v>531</v>
      </c>
      <c r="AB21" s="70" t="s">
        <v>522</v>
      </c>
      <c r="AC21" s="98" t="s">
        <v>527</v>
      </c>
    </row>
    <row r="22" spans="1:29" s="73" customFormat="1" x14ac:dyDescent="0.25">
      <c r="A22" s="101">
        <v>726070</v>
      </c>
      <c r="B22" s="102" t="s">
        <v>503</v>
      </c>
      <c r="C22" s="102" t="s">
        <v>42</v>
      </c>
      <c r="D22" s="102" t="s">
        <v>49</v>
      </c>
      <c r="E22" s="102" t="s">
        <v>504</v>
      </c>
      <c r="F22" s="103" t="s">
        <v>505</v>
      </c>
      <c r="G22" s="102"/>
      <c r="H22" s="102">
        <v>0</v>
      </c>
      <c r="I22" s="102">
        <v>0</v>
      </c>
      <c r="J22" s="102">
        <v>0</v>
      </c>
      <c r="K22" s="102">
        <v>0</v>
      </c>
      <c r="L22" s="102">
        <v>1</v>
      </c>
      <c r="M22" s="102">
        <v>0</v>
      </c>
      <c r="N22" s="102">
        <v>1</v>
      </c>
      <c r="O22" s="102">
        <v>0</v>
      </c>
      <c r="P22" s="102">
        <v>0</v>
      </c>
      <c r="Q22" s="102">
        <v>0</v>
      </c>
      <c r="R22" s="102">
        <v>0</v>
      </c>
      <c r="S22" s="102">
        <v>0</v>
      </c>
      <c r="T22" s="102">
        <v>0</v>
      </c>
      <c r="U22" s="104">
        <v>0.06</v>
      </c>
      <c r="V22" s="104" t="s">
        <v>538</v>
      </c>
      <c r="W22" s="104">
        <v>21</v>
      </c>
      <c r="X22" s="104">
        <v>20</v>
      </c>
      <c r="Y22" s="104">
        <v>12</v>
      </c>
      <c r="Z22" s="104">
        <v>21</v>
      </c>
      <c r="AA22" s="78" t="s">
        <v>531</v>
      </c>
      <c r="AB22" s="70" t="s">
        <v>515</v>
      </c>
      <c r="AC22" s="98" t="s">
        <v>527</v>
      </c>
    </row>
    <row r="23" spans="1:29" s="73" customFormat="1" ht="30" x14ac:dyDescent="0.25">
      <c r="A23" s="101">
        <v>911079</v>
      </c>
      <c r="B23" s="102" t="s">
        <v>247</v>
      </c>
      <c r="C23" s="102" t="s">
        <v>168</v>
      </c>
      <c r="D23" s="102" t="s">
        <v>169</v>
      </c>
      <c r="E23" s="102" t="s">
        <v>188</v>
      </c>
      <c r="F23" s="103" t="s">
        <v>248</v>
      </c>
      <c r="G23" s="102"/>
      <c r="H23" s="102">
        <v>0</v>
      </c>
      <c r="I23" s="102">
        <v>0</v>
      </c>
      <c r="J23" s="102">
        <v>1</v>
      </c>
      <c r="K23" s="102">
        <v>0</v>
      </c>
      <c r="L23" s="102">
        <v>0</v>
      </c>
      <c r="M23" s="102">
        <v>0</v>
      </c>
      <c r="N23" s="102">
        <v>0</v>
      </c>
      <c r="O23" s="102">
        <v>0</v>
      </c>
      <c r="P23" s="102">
        <v>0</v>
      </c>
      <c r="Q23" s="102">
        <v>0</v>
      </c>
      <c r="R23" s="102">
        <v>0</v>
      </c>
      <c r="S23" s="102">
        <v>0</v>
      </c>
      <c r="T23" s="102">
        <v>0</v>
      </c>
      <c r="U23" s="104">
        <v>0.06</v>
      </c>
      <c r="V23" s="104" t="s">
        <v>538</v>
      </c>
      <c r="W23" s="104">
        <v>18</v>
      </c>
      <c r="X23" s="104">
        <v>16</v>
      </c>
      <c r="Y23" s="104">
        <v>12</v>
      </c>
      <c r="Z23" s="104">
        <v>18</v>
      </c>
      <c r="AA23" s="78" t="s">
        <v>531</v>
      </c>
      <c r="AB23" s="70" t="s">
        <v>522</v>
      </c>
      <c r="AC23" s="98" t="s">
        <v>527</v>
      </c>
    </row>
    <row r="24" spans="1:29" s="73" customFormat="1" ht="30" x14ac:dyDescent="0.25">
      <c r="A24" s="101">
        <v>647694</v>
      </c>
      <c r="B24" s="102" t="s">
        <v>306</v>
      </c>
      <c r="C24" s="102" t="s">
        <v>168</v>
      </c>
      <c r="D24" s="102" t="s">
        <v>307</v>
      </c>
      <c r="E24" s="102" t="s">
        <v>308</v>
      </c>
      <c r="F24" s="103" t="s">
        <v>309</v>
      </c>
      <c r="G24" s="102" t="s">
        <v>1008</v>
      </c>
      <c r="H24" s="102">
        <v>0</v>
      </c>
      <c r="I24" s="102">
        <v>1</v>
      </c>
      <c r="J24" s="102">
        <v>0</v>
      </c>
      <c r="K24" s="102">
        <v>0</v>
      </c>
      <c r="L24" s="102">
        <v>1</v>
      </c>
      <c r="M24" s="102">
        <v>0</v>
      </c>
      <c r="N24" s="102">
        <v>0</v>
      </c>
      <c r="O24" s="102">
        <v>0</v>
      </c>
      <c r="P24" s="102">
        <v>0</v>
      </c>
      <c r="Q24" s="102">
        <v>0</v>
      </c>
      <c r="R24" s="102">
        <v>0</v>
      </c>
      <c r="S24" s="102">
        <v>0</v>
      </c>
      <c r="T24" s="102">
        <v>0</v>
      </c>
      <c r="U24" s="104">
        <v>0.36</v>
      </c>
      <c r="V24" s="104" t="s">
        <v>538</v>
      </c>
      <c r="W24" s="104">
        <v>18</v>
      </c>
      <c r="X24" s="104">
        <v>8</v>
      </c>
      <c r="Y24" s="104">
        <v>12</v>
      </c>
      <c r="Z24" s="104">
        <v>18</v>
      </c>
      <c r="AA24" s="78" t="s">
        <v>531</v>
      </c>
      <c r="AB24" s="70" t="s">
        <v>515</v>
      </c>
      <c r="AC24" s="98"/>
    </row>
    <row r="25" spans="1:29" s="73" customFormat="1" x14ac:dyDescent="0.25">
      <c r="A25" s="101">
        <v>384673</v>
      </c>
      <c r="B25" s="102" t="s">
        <v>322</v>
      </c>
      <c r="C25" s="102" t="s">
        <v>168</v>
      </c>
      <c r="D25" s="102" t="s">
        <v>307</v>
      </c>
      <c r="E25" s="102" t="s">
        <v>308</v>
      </c>
      <c r="F25" s="103" t="s">
        <v>323</v>
      </c>
      <c r="G25" s="102" t="s">
        <v>1008</v>
      </c>
      <c r="H25" s="102">
        <v>0</v>
      </c>
      <c r="I25" s="102">
        <v>1</v>
      </c>
      <c r="J25" s="102">
        <v>0</v>
      </c>
      <c r="K25" s="102">
        <v>0</v>
      </c>
      <c r="L25" s="102">
        <v>0</v>
      </c>
      <c r="M25" s="102">
        <v>0</v>
      </c>
      <c r="N25" s="102">
        <v>0</v>
      </c>
      <c r="O25" s="102">
        <v>0</v>
      </c>
      <c r="P25" s="102">
        <v>0</v>
      </c>
      <c r="Q25" s="102">
        <v>0</v>
      </c>
      <c r="R25" s="102">
        <v>0</v>
      </c>
      <c r="S25" s="102">
        <v>0</v>
      </c>
      <c r="T25" s="102">
        <v>0</v>
      </c>
      <c r="U25" s="104">
        <v>0.71</v>
      </c>
      <c r="V25" s="104" t="s">
        <v>538</v>
      </c>
      <c r="W25" s="104">
        <v>18</v>
      </c>
      <c r="X25" s="104">
        <v>8</v>
      </c>
      <c r="Y25" s="104">
        <v>12</v>
      </c>
      <c r="Z25" s="104">
        <v>18</v>
      </c>
      <c r="AA25" s="78" t="s">
        <v>531</v>
      </c>
      <c r="AB25" s="70" t="s">
        <v>515</v>
      </c>
      <c r="AC25" s="98"/>
    </row>
    <row r="26" spans="1:29" s="73" customFormat="1" ht="30" x14ac:dyDescent="0.25">
      <c r="A26" s="101">
        <v>360765</v>
      </c>
      <c r="B26" s="102" t="s">
        <v>434</v>
      </c>
      <c r="C26" s="102" t="s">
        <v>42</v>
      </c>
      <c r="D26" s="102" t="s">
        <v>431</v>
      </c>
      <c r="E26" s="102" t="s">
        <v>435</v>
      </c>
      <c r="F26" s="103" t="s">
        <v>436</v>
      </c>
      <c r="G26" s="230" t="s">
        <v>1008</v>
      </c>
      <c r="H26" s="102">
        <v>0</v>
      </c>
      <c r="I26" s="102">
        <v>1</v>
      </c>
      <c r="J26" s="102">
        <v>1</v>
      </c>
      <c r="K26" s="102" t="s">
        <v>49</v>
      </c>
      <c r="L26" s="102" t="s">
        <v>49</v>
      </c>
      <c r="M26" s="102">
        <v>0</v>
      </c>
      <c r="N26" s="102">
        <v>0</v>
      </c>
      <c r="O26" s="102">
        <v>0</v>
      </c>
      <c r="P26" s="102">
        <v>0</v>
      </c>
      <c r="Q26" s="102">
        <v>0</v>
      </c>
      <c r="R26" s="102">
        <v>0</v>
      </c>
      <c r="S26" s="102">
        <v>0</v>
      </c>
      <c r="T26" s="102">
        <v>0</v>
      </c>
      <c r="U26" s="104">
        <v>1.42</v>
      </c>
      <c r="V26" s="104" t="s">
        <v>538</v>
      </c>
      <c r="W26" s="104">
        <v>18</v>
      </c>
      <c r="X26" s="104">
        <v>12</v>
      </c>
      <c r="Y26" s="104">
        <v>12</v>
      </c>
      <c r="Z26" s="104">
        <v>18</v>
      </c>
      <c r="AA26" s="78" t="s">
        <v>531</v>
      </c>
      <c r="AB26" s="70" t="s">
        <v>515</v>
      </c>
      <c r="AC26" s="98"/>
    </row>
    <row r="27" spans="1:29" s="134" customFormat="1" x14ac:dyDescent="0.25">
      <c r="A27" s="137">
        <v>79265</v>
      </c>
      <c r="B27" s="138" t="s">
        <v>863</v>
      </c>
      <c r="C27" s="138" t="s">
        <v>42</v>
      </c>
      <c r="D27" s="138" t="s">
        <v>112</v>
      </c>
      <c r="E27" s="138" t="s">
        <v>113</v>
      </c>
      <c r="F27" s="139" t="s">
        <v>864</v>
      </c>
      <c r="G27" s="138"/>
      <c r="H27" s="140">
        <v>0</v>
      </c>
      <c r="I27" s="140">
        <v>0</v>
      </c>
      <c r="J27" s="140">
        <v>0</v>
      </c>
      <c r="K27" s="140">
        <v>0</v>
      </c>
      <c r="L27" s="140">
        <v>0</v>
      </c>
      <c r="M27" s="140">
        <v>0</v>
      </c>
      <c r="N27" s="140">
        <v>1</v>
      </c>
      <c r="O27" s="140">
        <v>0</v>
      </c>
      <c r="P27" s="140">
        <v>0</v>
      </c>
      <c r="Q27" s="140">
        <v>0</v>
      </c>
      <c r="R27" s="140">
        <v>0</v>
      </c>
      <c r="S27" s="140">
        <v>0</v>
      </c>
      <c r="T27" s="140">
        <v>0</v>
      </c>
      <c r="U27" s="138">
        <v>0.03</v>
      </c>
      <c r="V27" s="104" t="s">
        <v>538</v>
      </c>
      <c r="W27" s="104">
        <v>30</v>
      </c>
      <c r="X27" s="104">
        <v>20</v>
      </c>
      <c r="Y27" s="104">
        <v>12</v>
      </c>
      <c r="Z27" s="104">
        <v>30</v>
      </c>
      <c r="AA27" s="78" t="s">
        <v>531</v>
      </c>
      <c r="AB27" s="70" t="s">
        <v>515</v>
      </c>
      <c r="AC27" s="98"/>
    </row>
    <row r="28" spans="1:29" s="73" customFormat="1" ht="25.5" x14ac:dyDescent="0.25">
      <c r="A28" s="235" t="s">
        <v>49</v>
      </c>
      <c r="B28" s="235" t="s">
        <v>558</v>
      </c>
      <c r="C28" s="235" t="s">
        <v>42</v>
      </c>
      <c r="D28" s="235" t="s">
        <v>108</v>
      </c>
      <c r="E28" s="235" t="s">
        <v>109</v>
      </c>
      <c r="F28" s="236" t="s">
        <v>559</v>
      </c>
      <c r="G28" s="237"/>
      <c r="H28" s="235">
        <v>0</v>
      </c>
      <c r="I28" s="235">
        <v>0</v>
      </c>
      <c r="J28" s="235">
        <v>1</v>
      </c>
      <c r="K28" s="235">
        <v>0</v>
      </c>
      <c r="L28" s="235">
        <v>0</v>
      </c>
      <c r="M28" s="235">
        <v>0</v>
      </c>
      <c r="N28" s="235">
        <v>0</v>
      </c>
      <c r="O28" s="235">
        <v>0</v>
      </c>
      <c r="P28" s="235">
        <v>0</v>
      </c>
      <c r="Q28" s="235">
        <v>0</v>
      </c>
      <c r="R28" s="235">
        <v>0</v>
      </c>
      <c r="S28" s="235">
        <v>0</v>
      </c>
      <c r="T28" s="235">
        <v>0</v>
      </c>
      <c r="U28" s="235">
        <v>0.06</v>
      </c>
      <c r="V28" s="235" t="s">
        <v>538</v>
      </c>
      <c r="W28" s="235">
        <v>21</v>
      </c>
      <c r="X28" s="235">
        <v>16</v>
      </c>
      <c r="Y28" s="235">
        <v>12</v>
      </c>
      <c r="Z28" s="235">
        <v>12</v>
      </c>
      <c r="AA28" s="78" t="s">
        <v>531</v>
      </c>
      <c r="AB28" s="70" t="s">
        <v>515</v>
      </c>
      <c r="AC28" s="70" t="s">
        <v>527</v>
      </c>
    </row>
    <row r="29" spans="1:29" s="73" customFormat="1" ht="30" x14ac:dyDescent="0.25">
      <c r="A29" s="231">
        <v>67817</v>
      </c>
      <c r="B29" s="232" t="s">
        <v>158</v>
      </c>
      <c r="C29" s="232" t="s">
        <v>42</v>
      </c>
      <c r="D29" s="232" t="s">
        <v>122</v>
      </c>
      <c r="E29" s="232" t="s">
        <v>151</v>
      </c>
      <c r="F29" s="233" t="s">
        <v>159</v>
      </c>
      <c r="G29" s="232"/>
      <c r="H29" s="232">
        <v>1</v>
      </c>
      <c r="I29" s="232">
        <v>0</v>
      </c>
      <c r="J29" s="232">
        <v>0</v>
      </c>
      <c r="K29" s="232">
        <v>1</v>
      </c>
      <c r="L29" s="232">
        <v>1</v>
      </c>
      <c r="M29" s="232">
        <v>1</v>
      </c>
      <c r="N29" s="232">
        <v>1</v>
      </c>
      <c r="O29" s="232">
        <v>1</v>
      </c>
      <c r="P29" s="232">
        <v>0</v>
      </c>
      <c r="Q29" s="232">
        <v>1</v>
      </c>
      <c r="R29" s="232">
        <v>0</v>
      </c>
      <c r="S29" s="232">
        <v>0</v>
      </c>
      <c r="T29" s="232">
        <v>1</v>
      </c>
      <c r="U29" s="234">
        <v>2.76</v>
      </c>
      <c r="V29" s="234" t="s">
        <v>538</v>
      </c>
      <c r="W29" s="234">
        <v>30</v>
      </c>
      <c r="X29" s="234">
        <v>16</v>
      </c>
      <c r="Y29" s="234">
        <v>12</v>
      </c>
      <c r="Z29" s="234">
        <v>30</v>
      </c>
      <c r="AA29" s="69" t="s">
        <v>531</v>
      </c>
      <c r="AB29" s="71" t="s">
        <v>515</v>
      </c>
      <c r="AC29" s="98"/>
    </row>
    <row r="30" spans="1:29" s="73" customFormat="1" ht="30" x14ac:dyDescent="0.25">
      <c r="A30" s="105">
        <v>219464</v>
      </c>
      <c r="B30" s="106" t="s">
        <v>280</v>
      </c>
      <c r="C30" s="106" t="s">
        <v>168</v>
      </c>
      <c r="D30" s="106" t="s">
        <v>169</v>
      </c>
      <c r="E30" s="106" t="s">
        <v>275</v>
      </c>
      <c r="F30" s="107" t="s">
        <v>281</v>
      </c>
      <c r="G30" s="106"/>
      <c r="H30" s="106">
        <v>0</v>
      </c>
      <c r="I30" s="106">
        <v>1</v>
      </c>
      <c r="J30" s="106">
        <v>1</v>
      </c>
      <c r="K30" s="106">
        <v>1</v>
      </c>
      <c r="L30" s="106">
        <v>1</v>
      </c>
      <c r="M30" s="106">
        <v>0</v>
      </c>
      <c r="N30" s="106">
        <v>1</v>
      </c>
      <c r="O30" s="106">
        <v>1</v>
      </c>
      <c r="P30" s="106">
        <v>0</v>
      </c>
      <c r="Q30" s="106">
        <v>0</v>
      </c>
      <c r="R30" s="106">
        <v>0</v>
      </c>
      <c r="S30" s="106">
        <v>0</v>
      </c>
      <c r="T30" s="106">
        <v>0</v>
      </c>
      <c r="U30" s="108">
        <v>0.36</v>
      </c>
      <c r="V30" s="108" t="s">
        <v>538</v>
      </c>
      <c r="W30" s="108">
        <v>30</v>
      </c>
      <c r="X30" s="108">
        <v>28</v>
      </c>
      <c r="Y30" s="108">
        <v>12</v>
      </c>
      <c r="Z30" s="108">
        <v>30</v>
      </c>
      <c r="AA30" s="78" t="s">
        <v>531</v>
      </c>
      <c r="AB30" s="70" t="s">
        <v>515</v>
      </c>
      <c r="AC30" s="98"/>
    </row>
    <row r="31" spans="1:29" s="73" customFormat="1" ht="30" x14ac:dyDescent="0.25">
      <c r="A31" s="105">
        <v>707069</v>
      </c>
      <c r="B31" s="106" t="s">
        <v>282</v>
      </c>
      <c r="C31" s="106" t="s">
        <v>168</v>
      </c>
      <c r="D31" s="106" t="s">
        <v>169</v>
      </c>
      <c r="E31" s="106" t="s">
        <v>275</v>
      </c>
      <c r="F31" s="107" t="s">
        <v>283</v>
      </c>
      <c r="G31" s="106"/>
      <c r="H31" s="106">
        <v>1</v>
      </c>
      <c r="I31" s="106">
        <v>1</v>
      </c>
      <c r="J31" s="106">
        <v>1</v>
      </c>
      <c r="K31" s="106">
        <v>1</v>
      </c>
      <c r="L31" s="106">
        <v>1</v>
      </c>
      <c r="M31" s="106">
        <v>1</v>
      </c>
      <c r="N31" s="106">
        <v>1</v>
      </c>
      <c r="O31" s="106">
        <v>1</v>
      </c>
      <c r="P31" s="106">
        <v>1</v>
      </c>
      <c r="Q31" s="106">
        <v>1</v>
      </c>
      <c r="R31" s="106">
        <v>0</v>
      </c>
      <c r="S31" s="106">
        <v>1</v>
      </c>
      <c r="T31" s="106">
        <v>0</v>
      </c>
      <c r="U31" s="108">
        <v>0.27</v>
      </c>
      <c r="V31" s="108" t="s">
        <v>538</v>
      </c>
      <c r="W31" s="108">
        <v>30</v>
      </c>
      <c r="X31" s="108">
        <v>20</v>
      </c>
      <c r="Y31" s="108">
        <v>12</v>
      </c>
      <c r="Z31" s="108">
        <v>30</v>
      </c>
      <c r="AA31" s="78" t="s">
        <v>531</v>
      </c>
      <c r="AB31" s="70" t="s">
        <v>515</v>
      </c>
      <c r="AC31" s="98"/>
    </row>
    <row r="32" spans="1:29" s="73" customFormat="1" ht="30" x14ac:dyDescent="0.25">
      <c r="A32" s="105">
        <v>162666</v>
      </c>
      <c r="B32" s="106" t="s">
        <v>319</v>
      </c>
      <c r="C32" s="106" t="s">
        <v>168</v>
      </c>
      <c r="D32" s="106" t="s">
        <v>310</v>
      </c>
      <c r="E32" s="106" t="s">
        <v>320</v>
      </c>
      <c r="F32" s="107" t="s">
        <v>321</v>
      </c>
      <c r="G32" s="106"/>
      <c r="H32" s="106">
        <v>0</v>
      </c>
      <c r="I32" s="106">
        <v>1</v>
      </c>
      <c r="J32" s="106">
        <v>1</v>
      </c>
      <c r="K32" s="106" t="s">
        <v>49</v>
      </c>
      <c r="L32" s="106">
        <v>1</v>
      </c>
      <c r="M32" s="106">
        <v>0</v>
      </c>
      <c r="N32" s="106">
        <v>1</v>
      </c>
      <c r="O32" s="106">
        <v>1</v>
      </c>
      <c r="P32" s="106">
        <v>1</v>
      </c>
      <c r="Q32" s="106">
        <v>0</v>
      </c>
      <c r="R32" s="106">
        <v>0</v>
      </c>
      <c r="S32" s="106">
        <v>1</v>
      </c>
      <c r="T32" s="106">
        <v>1</v>
      </c>
      <c r="U32" s="108">
        <v>1.08</v>
      </c>
      <c r="V32" s="108" t="s">
        <v>538</v>
      </c>
      <c r="W32" s="108">
        <v>24</v>
      </c>
      <c r="X32" s="108">
        <v>8</v>
      </c>
      <c r="Y32" s="108">
        <v>30</v>
      </c>
      <c r="Z32" s="108">
        <v>30</v>
      </c>
      <c r="AA32" s="78" t="s">
        <v>531</v>
      </c>
      <c r="AB32" s="70" t="s">
        <v>516</v>
      </c>
      <c r="AC32" s="98"/>
    </row>
    <row r="33" spans="1:80" s="73" customFormat="1" ht="30" x14ac:dyDescent="0.25">
      <c r="A33" s="105">
        <v>62131</v>
      </c>
      <c r="B33" s="106" t="s">
        <v>399</v>
      </c>
      <c r="C33" s="106" t="s">
        <v>365</v>
      </c>
      <c r="D33" s="106" t="s">
        <v>373</v>
      </c>
      <c r="E33" s="106" t="s">
        <v>374</v>
      </c>
      <c r="F33" s="107" t="s">
        <v>400</v>
      </c>
      <c r="G33" s="106" t="s">
        <v>1008</v>
      </c>
      <c r="H33" s="106">
        <v>1</v>
      </c>
      <c r="I33" s="106">
        <v>1</v>
      </c>
      <c r="J33" s="106">
        <v>1</v>
      </c>
      <c r="K33" s="106">
        <v>1</v>
      </c>
      <c r="L33" s="106">
        <v>1</v>
      </c>
      <c r="M33" s="106">
        <v>0</v>
      </c>
      <c r="N33" s="106">
        <v>0</v>
      </c>
      <c r="O33" s="106">
        <v>0</v>
      </c>
      <c r="P33" s="106">
        <v>1</v>
      </c>
      <c r="Q33" s="106">
        <v>0</v>
      </c>
      <c r="R33" s="106">
        <v>0</v>
      </c>
      <c r="S33" s="106">
        <v>1</v>
      </c>
      <c r="T33" s="106">
        <v>1</v>
      </c>
      <c r="U33" s="108">
        <v>1.89</v>
      </c>
      <c r="V33" s="108" t="s">
        <v>538</v>
      </c>
      <c r="W33" s="108">
        <v>30</v>
      </c>
      <c r="X33" s="108">
        <v>24</v>
      </c>
      <c r="Y33" s="108">
        <v>12</v>
      </c>
      <c r="Z33" s="108">
        <v>30</v>
      </c>
      <c r="AA33" s="78" t="s">
        <v>531</v>
      </c>
      <c r="AB33" s="70" t="s">
        <v>515</v>
      </c>
      <c r="AC33" s="98"/>
    </row>
    <row r="34" spans="1:80" s="73" customFormat="1" x14ac:dyDescent="0.25">
      <c r="A34" s="105">
        <v>369759</v>
      </c>
      <c r="B34" s="106" t="s">
        <v>406</v>
      </c>
      <c r="C34" s="106" t="s">
        <v>365</v>
      </c>
      <c r="D34" s="106" t="s">
        <v>366</v>
      </c>
      <c r="E34" s="106" t="s">
        <v>367</v>
      </c>
      <c r="F34" s="107" t="s">
        <v>407</v>
      </c>
      <c r="G34" s="106" t="s">
        <v>1008</v>
      </c>
      <c r="H34" s="106">
        <v>0</v>
      </c>
      <c r="I34" s="106">
        <v>1</v>
      </c>
      <c r="J34" s="106">
        <v>0</v>
      </c>
      <c r="K34" s="106">
        <v>0</v>
      </c>
      <c r="L34" s="106">
        <v>1</v>
      </c>
      <c r="M34" s="106">
        <v>0</v>
      </c>
      <c r="N34" s="106">
        <v>0</v>
      </c>
      <c r="O34" s="106">
        <v>0</v>
      </c>
      <c r="P34" s="106">
        <v>0</v>
      </c>
      <c r="Q34" s="106">
        <v>0</v>
      </c>
      <c r="R34" s="106">
        <v>0</v>
      </c>
      <c r="S34" s="106">
        <v>0</v>
      </c>
      <c r="T34" s="106">
        <v>0</v>
      </c>
      <c r="U34" s="108">
        <v>0.36</v>
      </c>
      <c r="V34" s="108" t="s">
        <v>538</v>
      </c>
      <c r="W34" s="108">
        <v>30</v>
      </c>
      <c r="X34" s="108">
        <v>28</v>
      </c>
      <c r="Y34" s="108">
        <v>12</v>
      </c>
      <c r="Z34" s="108">
        <v>30</v>
      </c>
      <c r="AA34" s="78" t="s">
        <v>531</v>
      </c>
      <c r="AB34" s="70" t="s">
        <v>515</v>
      </c>
      <c r="AC34" s="98"/>
    </row>
    <row r="35" spans="1:80" s="73" customFormat="1" ht="30" x14ac:dyDescent="0.25">
      <c r="A35" s="105">
        <v>163293</v>
      </c>
      <c r="B35" s="106" t="s">
        <v>408</v>
      </c>
      <c r="C35" s="106" t="s">
        <v>365</v>
      </c>
      <c r="D35" s="106" t="s">
        <v>373</v>
      </c>
      <c r="E35" s="106" t="s">
        <v>376</v>
      </c>
      <c r="F35" s="107" t="s">
        <v>409</v>
      </c>
      <c r="G35" s="106"/>
      <c r="H35" s="106">
        <v>0</v>
      </c>
      <c r="I35" s="106">
        <v>1</v>
      </c>
      <c r="J35" s="106">
        <v>1</v>
      </c>
      <c r="K35" s="106">
        <v>0</v>
      </c>
      <c r="L35" s="106">
        <v>0</v>
      </c>
      <c r="M35" s="106">
        <v>0</v>
      </c>
      <c r="N35" s="106">
        <v>0</v>
      </c>
      <c r="O35" s="106">
        <v>0</v>
      </c>
      <c r="P35" s="106">
        <v>0</v>
      </c>
      <c r="Q35" s="106">
        <v>0</v>
      </c>
      <c r="R35" s="106">
        <v>0</v>
      </c>
      <c r="S35" s="106">
        <v>0</v>
      </c>
      <c r="T35" s="106">
        <v>0</v>
      </c>
      <c r="U35" s="108">
        <v>0.54</v>
      </c>
      <c r="V35" s="108" t="s">
        <v>538</v>
      </c>
      <c r="W35" s="108">
        <v>30</v>
      </c>
      <c r="X35" s="108">
        <v>20</v>
      </c>
      <c r="Y35" s="108">
        <v>12</v>
      </c>
      <c r="Z35" s="108">
        <v>30</v>
      </c>
      <c r="AA35" s="78" t="s">
        <v>531</v>
      </c>
      <c r="AB35" s="70" t="s">
        <v>515</v>
      </c>
      <c r="AC35" s="98"/>
    </row>
    <row r="36" spans="1:80" s="73" customFormat="1" ht="30" x14ac:dyDescent="0.25">
      <c r="A36" s="105">
        <v>544505</v>
      </c>
      <c r="B36" s="106" t="s">
        <v>416</v>
      </c>
      <c r="C36" s="106" t="s">
        <v>417</v>
      </c>
      <c r="D36" s="106" t="s">
        <v>418</v>
      </c>
      <c r="E36" s="106" t="s">
        <v>419</v>
      </c>
      <c r="F36" s="107" t="s">
        <v>420</v>
      </c>
      <c r="G36" s="106" t="s">
        <v>1008</v>
      </c>
      <c r="H36" s="106">
        <v>0</v>
      </c>
      <c r="I36" s="106">
        <v>0</v>
      </c>
      <c r="J36" s="106">
        <v>0</v>
      </c>
      <c r="K36" s="106">
        <v>0</v>
      </c>
      <c r="L36" s="106">
        <v>1</v>
      </c>
      <c r="M36" s="106">
        <v>0</v>
      </c>
      <c r="N36" s="106">
        <v>0</v>
      </c>
      <c r="O36" s="106">
        <v>1</v>
      </c>
      <c r="P36" s="106">
        <v>0</v>
      </c>
      <c r="Q36" s="106">
        <v>0</v>
      </c>
      <c r="R36" s="106">
        <v>0</v>
      </c>
      <c r="S36" s="106">
        <v>0</v>
      </c>
      <c r="T36" s="106">
        <v>0</v>
      </c>
      <c r="U36" s="108">
        <v>0.03</v>
      </c>
      <c r="V36" s="108" t="s">
        <v>538</v>
      </c>
      <c r="W36" s="108">
        <v>30</v>
      </c>
      <c r="X36" s="108">
        <v>16</v>
      </c>
      <c r="Y36" s="108">
        <v>12</v>
      </c>
      <c r="Z36" s="108">
        <v>30</v>
      </c>
      <c r="AA36" s="78" t="s">
        <v>531</v>
      </c>
      <c r="AB36" s="70" t="s">
        <v>515</v>
      </c>
      <c r="AC36" s="98"/>
    </row>
    <row r="37" spans="1:80" s="73" customFormat="1" ht="30" x14ac:dyDescent="0.25">
      <c r="A37" s="105">
        <v>372808</v>
      </c>
      <c r="B37" s="106" t="s">
        <v>445</v>
      </c>
      <c r="C37" s="106" t="s">
        <v>42</v>
      </c>
      <c r="D37" s="106" t="s">
        <v>431</v>
      </c>
      <c r="E37" s="106" t="s">
        <v>440</v>
      </c>
      <c r="F37" s="107" t="s">
        <v>446</v>
      </c>
      <c r="G37" s="106" t="s">
        <v>1008</v>
      </c>
      <c r="H37" s="106">
        <v>0</v>
      </c>
      <c r="I37" s="106">
        <v>1</v>
      </c>
      <c r="J37" s="106">
        <v>1</v>
      </c>
      <c r="K37" s="106" t="s">
        <v>49</v>
      </c>
      <c r="L37" s="106" t="s">
        <v>49</v>
      </c>
      <c r="M37" s="106">
        <v>0</v>
      </c>
      <c r="N37" s="106">
        <v>0</v>
      </c>
      <c r="O37" s="106">
        <v>0</v>
      </c>
      <c r="P37" s="106">
        <v>0</v>
      </c>
      <c r="Q37" s="106">
        <v>0</v>
      </c>
      <c r="R37" s="106">
        <v>0</v>
      </c>
      <c r="S37" s="106">
        <v>0</v>
      </c>
      <c r="T37" s="106">
        <v>0</v>
      </c>
      <c r="U37" s="108">
        <v>1.07</v>
      </c>
      <c r="V37" s="108" t="s">
        <v>538</v>
      </c>
      <c r="W37" s="108">
        <v>30</v>
      </c>
      <c r="X37" s="108">
        <v>16</v>
      </c>
      <c r="Y37" s="108">
        <v>12</v>
      </c>
      <c r="Z37" s="108">
        <v>30</v>
      </c>
      <c r="AA37" s="78" t="s">
        <v>531</v>
      </c>
      <c r="AB37" s="70" t="s">
        <v>515</v>
      </c>
      <c r="AC37" s="98"/>
    </row>
    <row r="38" spans="1:80" s="73" customFormat="1" ht="30" x14ac:dyDescent="0.25">
      <c r="A38" s="105">
        <v>219492</v>
      </c>
      <c r="B38" s="108"/>
      <c r="C38" s="106" t="s">
        <v>168</v>
      </c>
      <c r="D38" s="106" t="s">
        <v>169</v>
      </c>
      <c r="E38" s="106" t="s">
        <v>275</v>
      </c>
      <c r="F38" s="107" t="s">
        <v>279</v>
      </c>
      <c r="G38" s="106"/>
      <c r="H38" s="106">
        <v>0</v>
      </c>
      <c r="I38" s="106">
        <v>1</v>
      </c>
      <c r="J38" s="106">
        <v>1</v>
      </c>
      <c r="K38" s="106">
        <v>1</v>
      </c>
      <c r="L38" s="106">
        <v>1</v>
      </c>
      <c r="M38" s="106">
        <v>0</v>
      </c>
      <c r="N38" s="106">
        <v>1</v>
      </c>
      <c r="O38" s="106">
        <v>0</v>
      </c>
      <c r="P38" s="106">
        <v>0</v>
      </c>
      <c r="Q38" s="106">
        <v>1</v>
      </c>
      <c r="R38" s="106">
        <v>0</v>
      </c>
      <c r="S38" s="106">
        <v>0</v>
      </c>
      <c r="T38" s="106">
        <v>0</v>
      </c>
      <c r="U38" s="108">
        <v>0.9</v>
      </c>
      <c r="V38" s="108" t="s">
        <v>538</v>
      </c>
      <c r="W38" s="108">
        <v>24</v>
      </c>
      <c r="X38" s="108">
        <v>28</v>
      </c>
      <c r="Y38" s="108">
        <v>12</v>
      </c>
      <c r="Z38" s="108">
        <v>28</v>
      </c>
      <c r="AA38" s="78" t="s">
        <v>531</v>
      </c>
      <c r="AB38" s="70" t="s">
        <v>522</v>
      </c>
      <c r="AC38" s="98"/>
    </row>
    <row r="39" spans="1:80" s="73" customFormat="1" x14ac:dyDescent="0.25">
      <c r="A39" s="105">
        <v>2702</v>
      </c>
      <c r="B39" s="106" t="s">
        <v>97</v>
      </c>
      <c r="C39" s="106" t="s">
        <v>42</v>
      </c>
      <c r="D39" s="106" t="s">
        <v>74</v>
      </c>
      <c r="E39" s="106" t="s">
        <v>83</v>
      </c>
      <c r="F39" s="107" t="s">
        <v>98</v>
      </c>
      <c r="G39" s="106"/>
      <c r="H39" s="106">
        <v>0</v>
      </c>
      <c r="I39" s="106">
        <v>0</v>
      </c>
      <c r="J39" s="106">
        <v>1</v>
      </c>
      <c r="K39" s="106">
        <v>1</v>
      </c>
      <c r="L39" s="106">
        <v>1</v>
      </c>
      <c r="M39" s="106">
        <v>0</v>
      </c>
      <c r="N39" s="106">
        <v>0</v>
      </c>
      <c r="O39" s="106">
        <v>0</v>
      </c>
      <c r="P39" s="106">
        <v>1</v>
      </c>
      <c r="Q39" s="106">
        <v>0</v>
      </c>
      <c r="R39" s="106">
        <v>0</v>
      </c>
      <c r="S39" s="106">
        <v>0</v>
      </c>
      <c r="T39" s="106">
        <v>0</v>
      </c>
      <c r="U39" s="108">
        <v>0.96</v>
      </c>
      <c r="V39" s="108" t="s">
        <v>538</v>
      </c>
      <c r="W39" s="108">
        <v>27</v>
      </c>
      <c r="X39" s="108">
        <v>24</v>
      </c>
      <c r="Y39" s="108">
        <v>12</v>
      </c>
      <c r="Z39" s="108">
        <v>27</v>
      </c>
      <c r="AA39" s="78" t="s">
        <v>531</v>
      </c>
      <c r="AB39" s="70" t="s">
        <v>515</v>
      </c>
      <c r="AC39" s="98"/>
    </row>
    <row r="40" spans="1:80" s="73" customFormat="1" ht="30" x14ac:dyDescent="0.25">
      <c r="A40" s="105">
        <v>837052</v>
      </c>
      <c r="B40" s="106" t="s">
        <v>383</v>
      </c>
      <c r="C40" s="106" t="s">
        <v>365</v>
      </c>
      <c r="D40" s="106" t="s">
        <v>373</v>
      </c>
      <c r="E40" s="106" t="s">
        <v>384</v>
      </c>
      <c r="F40" s="107" t="s">
        <v>998</v>
      </c>
      <c r="G40" s="106" t="s">
        <v>1008</v>
      </c>
      <c r="H40" s="106">
        <v>0</v>
      </c>
      <c r="I40" s="106">
        <v>0</v>
      </c>
      <c r="J40" s="106">
        <v>0</v>
      </c>
      <c r="K40" s="106">
        <v>0</v>
      </c>
      <c r="L40" s="106">
        <v>1</v>
      </c>
      <c r="M40" s="106">
        <v>0</v>
      </c>
      <c r="N40" s="106">
        <v>0</v>
      </c>
      <c r="O40" s="106">
        <v>0</v>
      </c>
      <c r="P40" s="106">
        <v>0</v>
      </c>
      <c r="Q40" s="106">
        <v>0</v>
      </c>
      <c r="R40" s="106">
        <v>0</v>
      </c>
      <c r="S40" s="106">
        <v>0</v>
      </c>
      <c r="T40" s="106">
        <v>0</v>
      </c>
      <c r="U40" s="108">
        <v>0.36</v>
      </c>
      <c r="V40" s="108" t="s">
        <v>538</v>
      </c>
      <c r="W40" s="108">
        <v>27</v>
      </c>
      <c r="X40" s="108">
        <v>24</v>
      </c>
      <c r="Y40" s="108">
        <v>24</v>
      </c>
      <c r="Z40" s="108">
        <v>27</v>
      </c>
      <c r="AA40" s="78" t="s">
        <v>531</v>
      </c>
      <c r="AB40" s="70" t="s">
        <v>515</v>
      </c>
      <c r="AC40" s="98"/>
    </row>
    <row r="41" spans="1:80" s="73" customFormat="1" ht="30" x14ac:dyDescent="0.25">
      <c r="A41" s="105">
        <v>432938</v>
      </c>
      <c r="B41" s="106" t="s">
        <v>391</v>
      </c>
      <c r="C41" s="106" t="s">
        <v>365</v>
      </c>
      <c r="D41" s="106" t="s">
        <v>373</v>
      </c>
      <c r="E41" s="106" t="s">
        <v>392</v>
      </c>
      <c r="F41" s="107" t="s">
        <v>393</v>
      </c>
      <c r="G41" s="106"/>
      <c r="H41" s="106">
        <v>0</v>
      </c>
      <c r="I41" s="106">
        <v>0</v>
      </c>
      <c r="J41" s="106">
        <v>1</v>
      </c>
      <c r="K41" s="106">
        <v>1</v>
      </c>
      <c r="L41" s="106">
        <v>0</v>
      </c>
      <c r="M41" s="106">
        <v>0</v>
      </c>
      <c r="N41" s="106">
        <v>0</v>
      </c>
      <c r="O41" s="106">
        <v>0</v>
      </c>
      <c r="P41" s="106">
        <v>0</v>
      </c>
      <c r="Q41" s="106">
        <v>0</v>
      </c>
      <c r="R41" s="106">
        <v>0</v>
      </c>
      <c r="S41" s="106">
        <v>0</v>
      </c>
      <c r="T41" s="106">
        <v>0</v>
      </c>
      <c r="U41" s="108">
        <v>0.06</v>
      </c>
      <c r="V41" s="108" t="s">
        <v>538</v>
      </c>
      <c r="W41" s="108">
        <v>27</v>
      </c>
      <c r="X41" s="108">
        <v>12</v>
      </c>
      <c r="Y41" s="108">
        <v>24</v>
      </c>
      <c r="Z41" s="108">
        <v>27</v>
      </c>
      <c r="AA41" s="78" t="s">
        <v>531</v>
      </c>
      <c r="AB41" s="70" t="s">
        <v>515</v>
      </c>
      <c r="AC41" s="98"/>
    </row>
    <row r="42" spans="1:80" s="73" customFormat="1" x14ac:dyDescent="0.25">
      <c r="A42" s="105">
        <v>378264</v>
      </c>
      <c r="B42" s="108"/>
      <c r="C42" s="106" t="s">
        <v>453</v>
      </c>
      <c r="D42" s="106" t="s">
        <v>454</v>
      </c>
      <c r="E42" s="106" t="s">
        <v>455</v>
      </c>
      <c r="F42" s="107" t="s">
        <v>464</v>
      </c>
      <c r="G42" s="106" t="s">
        <v>1008</v>
      </c>
      <c r="H42" s="106">
        <v>0</v>
      </c>
      <c r="I42" s="106">
        <v>0</v>
      </c>
      <c r="J42" s="106">
        <v>1</v>
      </c>
      <c r="K42" s="106">
        <v>0</v>
      </c>
      <c r="L42" s="106">
        <v>0</v>
      </c>
      <c r="M42" s="106">
        <v>0</v>
      </c>
      <c r="N42" s="106">
        <v>0</v>
      </c>
      <c r="O42" s="106">
        <v>0</v>
      </c>
      <c r="P42" s="106">
        <v>0</v>
      </c>
      <c r="Q42" s="106">
        <v>0</v>
      </c>
      <c r="R42" s="106">
        <v>0</v>
      </c>
      <c r="S42" s="106">
        <v>0</v>
      </c>
      <c r="T42" s="106">
        <v>0</v>
      </c>
      <c r="U42" s="108">
        <v>0.71</v>
      </c>
      <c r="V42" s="108" t="s">
        <v>538</v>
      </c>
      <c r="W42" s="108">
        <v>27</v>
      </c>
      <c r="X42" s="108">
        <v>8</v>
      </c>
      <c r="Y42" s="108">
        <v>12</v>
      </c>
      <c r="Z42" s="108">
        <v>27</v>
      </c>
      <c r="AA42" s="78" t="s">
        <v>531</v>
      </c>
      <c r="AB42" s="70" t="s">
        <v>515</v>
      </c>
      <c r="AC42" s="98"/>
    </row>
    <row r="43" spans="1:80" s="73" customFormat="1" x14ac:dyDescent="0.25">
      <c r="A43" s="105">
        <v>459644</v>
      </c>
      <c r="B43" s="106" t="s">
        <v>475</v>
      </c>
      <c r="C43" s="106" t="s">
        <v>42</v>
      </c>
      <c r="D43" s="106" t="s">
        <v>122</v>
      </c>
      <c r="E43" s="106" t="s">
        <v>144</v>
      </c>
      <c r="F43" s="107" t="s">
        <v>476</v>
      </c>
      <c r="G43" s="106"/>
      <c r="H43" s="114">
        <v>1</v>
      </c>
      <c r="I43" s="114">
        <v>1</v>
      </c>
      <c r="J43" s="114">
        <v>1</v>
      </c>
      <c r="K43" s="114">
        <v>1</v>
      </c>
      <c r="L43" s="114">
        <v>1</v>
      </c>
      <c r="M43" s="114">
        <v>1</v>
      </c>
      <c r="N43" s="114">
        <v>1</v>
      </c>
      <c r="O43" s="114">
        <v>1</v>
      </c>
      <c r="P43" s="114">
        <v>1</v>
      </c>
      <c r="Q43" s="114">
        <v>1</v>
      </c>
      <c r="R43" s="114">
        <v>1</v>
      </c>
      <c r="S43" s="114">
        <v>0</v>
      </c>
      <c r="T43" s="114">
        <v>0</v>
      </c>
      <c r="U43" s="108">
        <v>2.82</v>
      </c>
      <c r="V43" s="108" t="s">
        <v>538</v>
      </c>
      <c r="W43" s="108">
        <v>27</v>
      </c>
      <c r="X43" s="108">
        <v>16</v>
      </c>
      <c r="Y43" s="108">
        <v>24</v>
      </c>
      <c r="Z43" s="108">
        <v>27</v>
      </c>
      <c r="AA43" s="78" t="s">
        <v>531</v>
      </c>
      <c r="AB43" s="70" t="s">
        <v>515</v>
      </c>
      <c r="AC43" s="98"/>
    </row>
    <row r="44" spans="1:80" s="73" customFormat="1" ht="30" x14ac:dyDescent="0.25">
      <c r="A44" s="105">
        <v>886697</v>
      </c>
      <c r="B44" s="108"/>
      <c r="C44" s="106" t="s">
        <v>421</v>
      </c>
      <c r="D44" s="106" t="s">
        <v>422</v>
      </c>
      <c r="E44" s="106" t="s">
        <v>423</v>
      </c>
      <c r="F44" s="107" t="s">
        <v>487</v>
      </c>
      <c r="G44" s="106"/>
      <c r="H44" s="106">
        <v>0</v>
      </c>
      <c r="I44" s="106">
        <v>1</v>
      </c>
      <c r="J44" s="106">
        <v>1</v>
      </c>
      <c r="K44" s="106">
        <v>0</v>
      </c>
      <c r="L44" s="106">
        <v>0</v>
      </c>
      <c r="M44" s="106">
        <v>0</v>
      </c>
      <c r="N44" s="106">
        <v>1</v>
      </c>
      <c r="O44" s="106">
        <v>1</v>
      </c>
      <c r="P44" s="106">
        <v>0</v>
      </c>
      <c r="Q44" s="106">
        <v>0</v>
      </c>
      <c r="R44" s="106">
        <v>0</v>
      </c>
      <c r="S44" s="106">
        <v>1</v>
      </c>
      <c r="T44" s="106">
        <v>1</v>
      </c>
      <c r="U44" s="108">
        <v>0.75</v>
      </c>
      <c r="V44" s="108" t="s">
        <v>538</v>
      </c>
      <c r="W44" s="108">
        <v>27</v>
      </c>
      <c r="X44" s="108">
        <v>8</v>
      </c>
      <c r="Y44" s="108">
        <v>12</v>
      </c>
      <c r="Z44" s="108">
        <v>27</v>
      </c>
      <c r="AA44" s="78" t="s">
        <v>531</v>
      </c>
      <c r="AB44" s="70" t="s">
        <v>515</v>
      </c>
      <c r="AC44" s="98"/>
    </row>
    <row r="45" spans="1:80" s="73" customFormat="1" ht="30" x14ac:dyDescent="0.25">
      <c r="A45" s="105">
        <v>407539</v>
      </c>
      <c r="B45" s="106" t="s">
        <v>465</v>
      </c>
      <c r="C45" s="106" t="s">
        <v>466</v>
      </c>
      <c r="D45" s="106" t="s">
        <v>467</v>
      </c>
      <c r="E45" s="106" t="s">
        <v>468</v>
      </c>
      <c r="F45" s="107" t="s">
        <v>469</v>
      </c>
      <c r="G45" s="106"/>
      <c r="H45" s="106">
        <v>0</v>
      </c>
      <c r="I45" s="106">
        <v>0</v>
      </c>
      <c r="J45" s="106">
        <v>0</v>
      </c>
      <c r="K45" s="106">
        <v>0</v>
      </c>
      <c r="L45" s="106">
        <v>0</v>
      </c>
      <c r="M45" s="106">
        <v>0</v>
      </c>
      <c r="N45" s="106">
        <v>0</v>
      </c>
      <c r="O45" s="106">
        <v>0</v>
      </c>
      <c r="P45" s="106">
        <v>0</v>
      </c>
      <c r="Q45" s="106">
        <v>0</v>
      </c>
      <c r="R45" s="106">
        <v>0</v>
      </c>
      <c r="S45" s="106">
        <v>0</v>
      </c>
      <c r="T45" s="106">
        <v>1</v>
      </c>
      <c r="U45" s="108">
        <v>0.06</v>
      </c>
      <c r="V45" s="108" t="s">
        <v>538</v>
      </c>
      <c r="W45" s="108">
        <v>24</v>
      </c>
      <c r="X45" s="108">
        <v>12</v>
      </c>
      <c r="Y45" s="108">
        <v>6</v>
      </c>
      <c r="Z45" s="108">
        <v>24</v>
      </c>
      <c r="AA45" s="78" t="s">
        <v>531</v>
      </c>
      <c r="AB45" s="70" t="s">
        <v>515</v>
      </c>
      <c r="AC45" s="98"/>
    </row>
    <row r="46" spans="1:80" s="73" customFormat="1" x14ac:dyDescent="0.25">
      <c r="A46" s="105">
        <v>67819</v>
      </c>
      <c r="B46" s="106" t="s">
        <v>160</v>
      </c>
      <c r="C46" s="106" t="s">
        <v>42</v>
      </c>
      <c r="D46" s="106" t="s">
        <v>122</v>
      </c>
      <c r="E46" s="106" t="s">
        <v>151</v>
      </c>
      <c r="F46" s="107" t="s">
        <v>161</v>
      </c>
      <c r="G46" s="106"/>
      <c r="H46" s="106">
        <v>1</v>
      </c>
      <c r="I46" s="106">
        <v>0</v>
      </c>
      <c r="J46" s="106">
        <v>0</v>
      </c>
      <c r="K46" s="106">
        <v>0</v>
      </c>
      <c r="L46" s="106">
        <v>1</v>
      </c>
      <c r="M46" s="106">
        <v>0</v>
      </c>
      <c r="N46" s="106">
        <v>1</v>
      </c>
      <c r="O46" s="106">
        <v>0</v>
      </c>
      <c r="P46" s="106">
        <v>0</v>
      </c>
      <c r="Q46" s="106">
        <v>0</v>
      </c>
      <c r="R46" s="106">
        <v>0</v>
      </c>
      <c r="S46" s="106">
        <v>0</v>
      </c>
      <c r="T46" s="106">
        <v>1</v>
      </c>
      <c r="U46" s="108">
        <v>0.66</v>
      </c>
      <c r="V46" s="108" t="s">
        <v>538</v>
      </c>
      <c r="W46" s="108">
        <v>24</v>
      </c>
      <c r="X46" s="108">
        <v>20</v>
      </c>
      <c r="Y46" s="108">
        <v>12</v>
      </c>
      <c r="Z46" s="108">
        <v>24</v>
      </c>
      <c r="AA46" s="78" t="s">
        <v>531</v>
      </c>
      <c r="AB46" s="70" t="s">
        <v>515</v>
      </c>
      <c r="AC46" s="98"/>
    </row>
    <row r="47" spans="1:80" s="124" customFormat="1" ht="45" x14ac:dyDescent="0.25">
      <c r="A47" s="118">
        <v>312885</v>
      </c>
      <c r="B47" s="119" t="s">
        <v>179</v>
      </c>
      <c r="C47" s="119" t="s">
        <v>168</v>
      </c>
      <c r="D47" s="119" t="s">
        <v>169</v>
      </c>
      <c r="E47" s="119" t="s">
        <v>170</v>
      </c>
      <c r="F47" s="120" t="s">
        <v>180</v>
      </c>
      <c r="G47" s="119"/>
      <c r="H47" s="119">
        <v>1</v>
      </c>
      <c r="I47" s="119">
        <v>1</v>
      </c>
      <c r="J47" s="119">
        <v>1</v>
      </c>
      <c r="K47" s="119">
        <v>1</v>
      </c>
      <c r="L47" s="119">
        <v>1</v>
      </c>
      <c r="M47" s="119">
        <v>1</v>
      </c>
      <c r="N47" s="119">
        <v>1</v>
      </c>
      <c r="O47" s="119">
        <v>1</v>
      </c>
      <c r="P47" s="119">
        <v>1</v>
      </c>
      <c r="Q47" s="119">
        <v>1</v>
      </c>
      <c r="R47" s="119">
        <v>1</v>
      </c>
      <c r="S47" s="119">
        <v>0</v>
      </c>
      <c r="T47" s="119">
        <v>1</v>
      </c>
      <c r="U47" s="121">
        <v>1.65</v>
      </c>
      <c r="V47" s="121" t="s">
        <v>538</v>
      </c>
      <c r="W47" s="121">
        <v>24</v>
      </c>
      <c r="X47" s="121">
        <v>16</v>
      </c>
      <c r="Y47" s="121">
        <v>12</v>
      </c>
      <c r="Z47" s="121">
        <v>24</v>
      </c>
      <c r="AA47" s="122" t="s">
        <v>531</v>
      </c>
      <c r="AB47" s="123" t="s">
        <v>515</v>
      </c>
      <c r="AC47" s="117"/>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row>
    <row r="48" spans="1:80" s="124" customFormat="1" ht="45" x14ac:dyDescent="0.25">
      <c r="A48" s="118">
        <v>12928</v>
      </c>
      <c r="B48" s="119" t="s">
        <v>208</v>
      </c>
      <c r="C48" s="119" t="s">
        <v>168</v>
      </c>
      <c r="D48" s="119" t="s">
        <v>169</v>
      </c>
      <c r="E48" s="119" t="s">
        <v>188</v>
      </c>
      <c r="F48" s="120" t="s">
        <v>209</v>
      </c>
      <c r="G48" s="119"/>
      <c r="H48" s="119">
        <v>1</v>
      </c>
      <c r="I48" s="119">
        <v>1</v>
      </c>
      <c r="J48" s="119">
        <v>1</v>
      </c>
      <c r="K48" s="119">
        <v>0</v>
      </c>
      <c r="L48" s="119">
        <v>0</v>
      </c>
      <c r="M48" s="119">
        <v>1</v>
      </c>
      <c r="N48" s="119">
        <v>1</v>
      </c>
      <c r="O48" s="119">
        <v>1</v>
      </c>
      <c r="P48" s="119">
        <v>1</v>
      </c>
      <c r="Q48" s="119">
        <v>1</v>
      </c>
      <c r="R48" s="119">
        <v>1</v>
      </c>
      <c r="S48" s="119">
        <v>0</v>
      </c>
      <c r="T48" s="119">
        <v>0</v>
      </c>
      <c r="U48" s="121">
        <v>3.9</v>
      </c>
      <c r="V48" s="121" t="s">
        <v>538</v>
      </c>
      <c r="W48" s="121">
        <v>24</v>
      </c>
      <c r="X48" s="121">
        <v>12</v>
      </c>
      <c r="Y48" s="121">
        <v>12</v>
      </c>
      <c r="Z48" s="121">
        <v>24</v>
      </c>
      <c r="AA48" s="122" t="s">
        <v>531</v>
      </c>
      <c r="AB48" s="123" t="s">
        <v>515</v>
      </c>
      <c r="AC48" s="117"/>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row>
    <row r="49" spans="1:80" s="124" customFormat="1" ht="30" x14ac:dyDescent="0.25">
      <c r="A49" s="118">
        <v>242240</v>
      </c>
      <c r="B49" s="121"/>
      <c r="C49" s="119" t="s">
        <v>168</v>
      </c>
      <c r="D49" s="119" t="s">
        <v>169</v>
      </c>
      <c r="E49" s="119" t="s">
        <v>188</v>
      </c>
      <c r="F49" s="120" t="s">
        <v>215</v>
      </c>
      <c r="G49" s="119"/>
      <c r="H49" s="119">
        <v>0</v>
      </c>
      <c r="I49" s="119">
        <v>0</v>
      </c>
      <c r="J49" s="119">
        <v>0</v>
      </c>
      <c r="K49" s="119">
        <v>0</v>
      </c>
      <c r="L49" s="119">
        <v>1</v>
      </c>
      <c r="M49" s="119">
        <v>0</v>
      </c>
      <c r="N49" s="119">
        <v>1</v>
      </c>
      <c r="O49" s="119">
        <v>0</v>
      </c>
      <c r="P49" s="119">
        <v>0</v>
      </c>
      <c r="Q49" s="119">
        <v>0</v>
      </c>
      <c r="R49" s="119">
        <v>0</v>
      </c>
      <c r="S49" s="119">
        <v>0</v>
      </c>
      <c r="T49" s="119">
        <v>0</v>
      </c>
      <c r="U49" s="121">
        <v>0.21</v>
      </c>
      <c r="V49" s="121" t="s">
        <v>538</v>
      </c>
      <c r="W49" s="121">
        <v>24</v>
      </c>
      <c r="X49" s="121">
        <v>16</v>
      </c>
      <c r="Y49" s="121">
        <v>12</v>
      </c>
      <c r="Z49" s="121">
        <v>24</v>
      </c>
      <c r="AA49" s="122" t="s">
        <v>531</v>
      </c>
      <c r="AB49" s="123" t="s">
        <v>515</v>
      </c>
      <c r="AC49" s="117"/>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row>
    <row r="50" spans="1:80" s="73" customFormat="1" ht="30" x14ac:dyDescent="0.25">
      <c r="A50" s="105">
        <v>234123</v>
      </c>
      <c r="B50" s="106" t="s">
        <v>304</v>
      </c>
      <c r="C50" s="106" t="s">
        <v>168</v>
      </c>
      <c r="D50" s="106" t="s">
        <v>299</v>
      </c>
      <c r="E50" s="106" t="s">
        <v>300</v>
      </c>
      <c r="F50" s="107" t="s">
        <v>305</v>
      </c>
      <c r="G50" s="106"/>
      <c r="H50" s="106">
        <v>0</v>
      </c>
      <c r="I50" s="106">
        <v>1</v>
      </c>
      <c r="J50" s="106">
        <v>1</v>
      </c>
      <c r="K50" s="106">
        <v>1</v>
      </c>
      <c r="L50" s="106">
        <v>1</v>
      </c>
      <c r="M50" s="106">
        <v>1</v>
      </c>
      <c r="N50" s="106">
        <v>1</v>
      </c>
      <c r="O50" s="106">
        <v>0</v>
      </c>
      <c r="P50" s="106">
        <v>1</v>
      </c>
      <c r="Q50" s="106">
        <v>1</v>
      </c>
      <c r="R50" s="106">
        <v>0</v>
      </c>
      <c r="S50" s="106">
        <v>0</v>
      </c>
      <c r="T50" s="106">
        <v>0</v>
      </c>
      <c r="U50" s="108">
        <v>0.96</v>
      </c>
      <c r="V50" s="108" t="s">
        <v>538</v>
      </c>
      <c r="W50" s="108">
        <v>24</v>
      </c>
      <c r="X50" s="108">
        <v>8</v>
      </c>
      <c r="Y50" s="108">
        <v>24</v>
      </c>
      <c r="Z50" s="108">
        <v>24</v>
      </c>
      <c r="AA50" s="78" t="s">
        <v>531</v>
      </c>
      <c r="AB50" s="70" t="s">
        <v>521</v>
      </c>
      <c r="AC50" s="98"/>
    </row>
    <row r="51" spans="1:80" s="73" customFormat="1" ht="45" x14ac:dyDescent="0.25">
      <c r="A51" s="105">
        <v>17658</v>
      </c>
      <c r="B51" s="106" t="s">
        <v>354</v>
      </c>
      <c r="C51" s="106" t="s">
        <v>168</v>
      </c>
      <c r="D51" s="106" t="s">
        <v>310</v>
      </c>
      <c r="E51" s="106" t="s">
        <v>320</v>
      </c>
      <c r="F51" s="107" t="s">
        <v>355</v>
      </c>
      <c r="G51" s="106"/>
      <c r="H51" s="106">
        <v>0</v>
      </c>
      <c r="I51" s="106">
        <v>1</v>
      </c>
      <c r="J51" s="106">
        <v>1</v>
      </c>
      <c r="K51" s="106">
        <v>0</v>
      </c>
      <c r="L51" s="106">
        <v>0</v>
      </c>
      <c r="M51" s="106">
        <v>0</v>
      </c>
      <c r="N51" s="106">
        <v>0</v>
      </c>
      <c r="O51" s="106">
        <v>0</v>
      </c>
      <c r="P51" s="106">
        <v>0</v>
      </c>
      <c r="Q51" s="106">
        <v>0</v>
      </c>
      <c r="R51" s="106">
        <v>0</v>
      </c>
      <c r="S51" s="106">
        <v>0</v>
      </c>
      <c r="T51" s="106">
        <v>0</v>
      </c>
      <c r="U51" s="108">
        <v>0.36</v>
      </c>
      <c r="V51" s="108" t="s">
        <v>538</v>
      </c>
      <c r="W51" s="108">
        <v>24</v>
      </c>
      <c r="X51" s="108">
        <v>24</v>
      </c>
      <c r="Y51" s="108">
        <v>12</v>
      </c>
      <c r="Z51" s="108">
        <v>24</v>
      </c>
      <c r="AA51" s="78" t="s">
        <v>531</v>
      </c>
      <c r="AB51" s="70" t="s">
        <v>521</v>
      </c>
      <c r="AC51" s="98"/>
    </row>
    <row r="52" spans="1:80" s="73" customFormat="1" x14ac:dyDescent="0.25">
      <c r="A52" s="80">
        <v>373662</v>
      </c>
      <c r="B52" s="68"/>
      <c r="C52" s="66" t="s">
        <v>168</v>
      </c>
      <c r="D52" s="66" t="s">
        <v>310</v>
      </c>
      <c r="E52" s="66" t="s">
        <v>311</v>
      </c>
      <c r="F52" s="67" t="s">
        <v>312</v>
      </c>
      <c r="G52" s="66" t="s">
        <v>1008</v>
      </c>
      <c r="H52" s="66">
        <v>0</v>
      </c>
      <c r="I52" s="66">
        <v>0</v>
      </c>
      <c r="J52" s="66">
        <v>1</v>
      </c>
      <c r="K52" s="66">
        <v>0</v>
      </c>
      <c r="L52" s="66">
        <v>0</v>
      </c>
      <c r="M52" s="66">
        <v>0</v>
      </c>
      <c r="N52" s="66">
        <v>0</v>
      </c>
      <c r="O52" s="66">
        <v>0</v>
      </c>
      <c r="P52" s="66">
        <v>0</v>
      </c>
      <c r="Q52" s="66">
        <v>0</v>
      </c>
      <c r="R52" s="66">
        <v>0</v>
      </c>
      <c r="S52" s="66">
        <v>0</v>
      </c>
      <c r="T52" s="66">
        <v>0</v>
      </c>
      <c r="U52" s="68">
        <v>0.36</v>
      </c>
      <c r="V52" s="68" t="s">
        <v>538</v>
      </c>
      <c r="W52" s="68">
        <v>24</v>
      </c>
      <c r="X52" s="68">
        <v>8</v>
      </c>
      <c r="Y52" s="68">
        <v>12</v>
      </c>
      <c r="Z52" s="68">
        <v>24</v>
      </c>
      <c r="AA52" s="78" t="s">
        <v>531</v>
      </c>
      <c r="AB52" s="70" t="s">
        <v>515</v>
      </c>
      <c r="AC52" s="98"/>
    </row>
    <row r="53" spans="1:80" s="73" customFormat="1" x14ac:dyDescent="0.25">
      <c r="A53" s="80">
        <v>647582</v>
      </c>
      <c r="B53" s="66" t="s">
        <v>49</v>
      </c>
      <c r="C53" s="66" t="s">
        <v>168</v>
      </c>
      <c r="D53" s="66" t="s">
        <v>310</v>
      </c>
      <c r="E53" s="66" t="s">
        <v>332</v>
      </c>
      <c r="F53" s="67" t="s">
        <v>350</v>
      </c>
      <c r="G53" s="66" t="s">
        <v>1008</v>
      </c>
      <c r="H53" s="66">
        <v>0</v>
      </c>
      <c r="I53" s="66">
        <v>0</v>
      </c>
      <c r="J53" s="66">
        <v>1</v>
      </c>
      <c r="K53" s="66">
        <v>0</v>
      </c>
      <c r="L53" s="66">
        <v>0</v>
      </c>
      <c r="M53" s="66">
        <v>0</v>
      </c>
      <c r="N53" s="66">
        <v>0</v>
      </c>
      <c r="O53" s="66">
        <v>0</v>
      </c>
      <c r="P53" s="66">
        <v>0</v>
      </c>
      <c r="Q53" s="66">
        <v>0</v>
      </c>
      <c r="R53" s="66">
        <v>0</v>
      </c>
      <c r="S53" s="66">
        <v>0</v>
      </c>
      <c r="T53" s="66">
        <v>0</v>
      </c>
      <c r="U53" s="68">
        <v>0.36</v>
      </c>
      <c r="V53" s="68" t="s">
        <v>538</v>
      </c>
      <c r="W53" s="68">
        <v>24</v>
      </c>
      <c r="X53" s="68">
        <v>8</v>
      </c>
      <c r="Y53" s="68">
        <v>12</v>
      </c>
      <c r="Z53" s="68">
        <v>24</v>
      </c>
      <c r="AA53" s="78" t="s">
        <v>531</v>
      </c>
      <c r="AB53" s="70" t="s">
        <v>515</v>
      </c>
      <c r="AC53" s="98"/>
    </row>
    <row r="54" spans="1:80" s="73" customFormat="1" x14ac:dyDescent="0.25">
      <c r="A54" s="80">
        <v>240958</v>
      </c>
      <c r="B54" s="66" t="s">
        <v>49</v>
      </c>
      <c r="C54" s="66" t="s">
        <v>168</v>
      </c>
      <c r="D54" s="66" t="s">
        <v>310</v>
      </c>
      <c r="E54" s="66" t="s">
        <v>332</v>
      </c>
      <c r="F54" s="67" t="s">
        <v>359</v>
      </c>
      <c r="G54" s="66"/>
      <c r="H54" s="66">
        <v>0</v>
      </c>
      <c r="I54" s="66">
        <v>0</v>
      </c>
      <c r="J54" s="66">
        <v>1</v>
      </c>
      <c r="K54" s="66">
        <v>1</v>
      </c>
      <c r="L54" s="66">
        <v>0</v>
      </c>
      <c r="M54" s="66">
        <v>0</v>
      </c>
      <c r="N54" s="66">
        <v>0</v>
      </c>
      <c r="O54" s="66">
        <v>0</v>
      </c>
      <c r="P54" s="66">
        <v>0</v>
      </c>
      <c r="Q54" s="66">
        <v>1</v>
      </c>
      <c r="R54" s="66">
        <v>0</v>
      </c>
      <c r="S54" s="66">
        <v>0</v>
      </c>
      <c r="T54" s="66">
        <v>0</v>
      </c>
      <c r="U54" s="68">
        <v>0.03</v>
      </c>
      <c r="V54" s="68" t="s">
        <v>538</v>
      </c>
      <c r="W54" s="68">
        <v>24</v>
      </c>
      <c r="X54" s="68">
        <v>8</v>
      </c>
      <c r="Y54" s="68">
        <v>12</v>
      </c>
      <c r="Z54" s="68">
        <v>24</v>
      </c>
      <c r="AA54" s="78" t="s">
        <v>531</v>
      </c>
      <c r="AB54" s="70" t="s">
        <v>515</v>
      </c>
      <c r="AC54" s="98"/>
    </row>
    <row r="55" spans="1:80" s="73" customFormat="1" x14ac:dyDescent="0.25">
      <c r="A55" s="80">
        <v>240955</v>
      </c>
      <c r="B55" s="66" t="s">
        <v>49</v>
      </c>
      <c r="C55" s="66" t="s">
        <v>168</v>
      </c>
      <c r="D55" s="66" t="s">
        <v>310</v>
      </c>
      <c r="E55" s="66" t="s">
        <v>332</v>
      </c>
      <c r="F55" s="67" t="s">
        <v>362</v>
      </c>
      <c r="G55" s="66"/>
      <c r="H55" s="66">
        <v>0</v>
      </c>
      <c r="I55" s="66">
        <v>0</v>
      </c>
      <c r="J55" s="66">
        <v>1</v>
      </c>
      <c r="K55" s="66">
        <v>1</v>
      </c>
      <c r="L55" s="66">
        <v>1</v>
      </c>
      <c r="M55" s="66">
        <v>0</v>
      </c>
      <c r="N55" s="66">
        <v>0</v>
      </c>
      <c r="O55" s="66">
        <v>0</v>
      </c>
      <c r="P55" s="66">
        <v>0</v>
      </c>
      <c r="Q55" s="66">
        <v>0</v>
      </c>
      <c r="R55" s="66">
        <v>0</v>
      </c>
      <c r="S55" s="66">
        <v>0</v>
      </c>
      <c r="T55" s="66">
        <v>0</v>
      </c>
      <c r="U55" s="68">
        <v>0.03</v>
      </c>
      <c r="V55" s="68" t="s">
        <v>538</v>
      </c>
      <c r="W55" s="68">
        <v>24</v>
      </c>
      <c r="X55" s="68">
        <v>8</v>
      </c>
      <c r="Y55" s="68">
        <v>0</v>
      </c>
      <c r="Z55" s="68">
        <v>24</v>
      </c>
      <c r="AA55" s="78" t="s">
        <v>531</v>
      </c>
      <c r="AB55" s="70" t="s">
        <v>515</v>
      </c>
      <c r="AC55" s="98"/>
    </row>
    <row r="56" spans="1:80" s="73" customFormat="1" x14ac:dyDescent="0.25">
      <c r="A56" s="80">
        <v>199869</v>
      </c>
      <c r="B56" s="66" t="s">
        <v>386</v>
      </c>
      <c r="C56" s="66" t="s">
        <v>365</v>
      </c>
      <c r="D56" s="66" t="s">
        <v>373</v>
      </c>
      <c r="E56" s="66" t="s">
        <v>376</v>
      </c>
      <c r="F56" s="67" t="s">
        <v>387</v>
      </c>
      <c r="G56" s="66"/>
      <c r="H56" s="66">
        <v>0</v>
      </c>
      <c r="I56" s="66">
        <v>0</v>
      </c>
      <c r="J56" s="66">
        <v>1</v>
      </c>
      <c r="K56" s="66">
        <v>1</v>
      </c>
      <c r="L56" s="66">
        <v>1</v>
      </c>
      <c r="M56" s="66">
        <v>1</v>
      </c>
      <c r="N56" s="66">
        <v>1</v>
      </c>
      <c r="O56" s="66">
        <v>0</v>
      </c>
      <c r="P56" s="66">
        <v>0</v>
      </c>
      <c r="Q56" s="66">
        <v>0</v>
      </c>
      <c r="R56" s="66">
        <v>0</v>
      </c>
      <c r="S56" s="66">
        <v>0</v>
      </c>
      <c r="T56" s="66">
        <v>0</v>
      </c>
      <c r="U56" s="68">
        <v>1.53</v>
      </c>
      <c r="V56" s="68" t="s">
        <v>538</v>
      </c>
      <c r="W56" s="68">
        <v>24</v>
      </c>
      <c r="X56" s="68">
        <v>8</v>
      </c>
      <c r="Y56" s="68">
        <v>12</v>
      </c>
      <c r="Z56" s="68">
        <v>24</v>
      </c>
      <c r="AA56" s="78" t="s">
        <v>531</v>
      </c>
      <c r="AB56" s="70" t="s">
        <v>515</v>
      </c>
      <c r="AC56" s="98"/>
    </row>
    <row r="57" spans="1:80" s="73" customFormat="1" x14ac:dyDescent="0.25">
      <c r="A57" s="80">
        <v>2775</v>
      </c>
      <c r="B57" s="66" t="s">
        <v>86</v>
      </c>
      <c r="C57" s="66" t="s">
        <v>42</v>
      </c>
      <c r="D57" s="66" t="s">
        <v>74</v>
      </c>
      <c r="E57" s="66" t="s">
        <v>83</v>
      </c>
      <c r="F57" s="67" t="s">
        <v>87</v>
      </c>
      <c r="G57" s="66"/>
      <c r="H57" s="66">
        <v>0</v>
      </c>
      <c r="I57" s="66">
        <v>1</v>
      </c>
      <c r="J57" s="66">
        <v>1</v>
      </c>
      <c r="K57" s="66">
        <v>1</v>
      </c>
      <c r="L57" s="66">
        <v>1</v>
      </c>
      <c r="M57" s="66">
        <v>0</v>
      </c>
      <c r="N57" s="66">
        <v>0</v>
      </c>
      <c r="O57" s="66">
        <v>1</v>
      </c>
      <c r="P57" s="68">
        <v>0</v>
      </c>
      <c r="Q57" s="66">
        <v>0</v>
      </c>
      <c r="R57" s="66">
        <v>0</v>
      </c>
      <c r="S57" s="66">
        <v>0</v>
      </c>
      <c r="T57" s="66">
        <v>1</v>
      </c>
      <c r="U57" s="68">
        <v>0.56999999999999995</v>
      </c>
      <c r="V57" s="68" t="s">
        <v>538</v>
      </c>
      <c r="W57" s="68">
        <v>24</v>
      </c>
      <c r="X57" s="68">
        <v>16</v>
      </c>
      <c r="Y57" s="68">
        <v>12</v>
      </c>
      <c r="Z57" s="68">
        <v>24</v>
      </c>
      <c r="AA57" s="78" t="s">
        <v>531</v>
      </c>
      <c r="AB57" s="70" t="s">
        <v>515</v>
      </c>
      <c r="AC57" s="98"/>
    </row>
    <row r="58" spans="1:80" s="126" customFormat="1" ht="30" x14ac:dyDescent="0.25">
      <c r="A58" s="80">
        <v>77428</v>
      </c>
      <c r="B58" s="66" t="s">
        <v>116</v>
      </c>
      <c r="C58" s="66" t="s">
        <v>42</v>
      </c>
      <c r="D58" s="66" t="s">
        <v>108</v>
      </c>
      <c r="E58" s="66" t="s">
        <v>109</v>
      </c>
      <c r="F58" s="67" t="s">
        <v>117</v>
      </c>
      <c r="G58" s="66"/>
      <c r="H58" s="66">
        <v>0</v>
      </c>
      <c r="I58" s="66">
        <v>1</v>
      </c>
      <c r="J58" s="66">
        <v>1</v>
      </c>
      <c r="K58" s="66">
        <v>1</v>
      </c>
      <c r="L58" s="66">
        <v>1</v>
      </c>
      <c r="M58" s="66">
        <v>0</v>
      </c>
      <c r="N58" s="66">
        <v>1</v>
      </c>
      <c r="O58" s="66">
        <v>0</v>
      </c>
      <c r="P58" s="66">
        <v>0</v>
      </c>
      <c r="Q58" s="66">
        <v>0</v>
      </c>
      <c r="R58" s="66">
        <v>0</v>
      </c>
      <c r="S58" s="66">
        <v>0</v>
      </c>
      <c r="T58" s="66">
        <v>0</v>
      </c>
      <c r="U58" s="68">
        <v>0.75</v>
      </c>
      <c r="V58" s="68" t="s">
        <v>538</v>
      </c>
      <c r="W58" s="68">
        <v>27</v>
      </c>
      <c r="X58" s="68">
        <v>8</v>
      </c>
      <c r="Y58" s="68">
        <v>12</v>
      </c>
      <c r="Z58" s="68">
        <v>27</v>
      </c>
      <c r="AA58" s="78" t="s">
        <v>531</v>
      </c>
      <c r="AB58" s="70" t="s">
        <v>515</v>
      </c>
      <c r="AC58" s="98" t="s">
        <v>1031</v>
      </c>
    </row>
    <row r="59" spans="1:80" s="73" customFormat="1" ht="55.5" customHeight="1" x14ac:dyDescent="0.25">
      <c r="A59" s="80">
        <v>2731</v>
      </c>
      <c r="B59" s="66" t="s">
        <v>91</v>
      </c>
      <c r="C59" s="66" t="s">
        <v>42</v>
      </c>
      <c r="D59" s="66" t="s">
        <v>74</v>
      </c>
      <c r="E59" s="66" t="s">
        <v>83</v>
      </c>
      <c r="F59" s="67" t="s">
        <v>92</v>
      </c>
      <c r="G59" s="66"/>
      <c r="H59" s="66">
        <v>0</v>
      </c>
      <c r="I59" s="66">
        <v>1</v>
      </c>
      <c r="J59" s="66">
        <v>1</v>
      </c>
      <c r="K59" s="66">
        <v>1</v>
      </c>
      <c r="L59" s="66">
        <v>0</v>
      </c>
      <c r="M59" s="66">
        <v>0</v>
      </c>
      <c r="N59" s="66">
        <v>1</v>
      </c>
      <c r="O59" s="66">
        <v>1</v>
      </c>
      <c r="P59" s="66">
        <v>0</v>
      </c>
      <c r="Q59" s="66">
        <v>0</v>
      </c>
      <c r="R59" s="66">
        <v>1</v>
      </c>
      <c r="S59" s="66">
        <v>0</v>
      </c>
      <c r="T59" s="66">
        <v>0</v>
      </c>
      <c r="U59" s="68">
        <v>0.51</v>
      </c>
      <c r="V59" s="68" t="s">
        <v>538</v>
      </c>
      <c r="W59" s="68">
        <v>24</v>
      </c>
      <c r="X59" s="68">
        <v>8</v>
      </c>
      <c r="Y59" s="68">
        <v>12</v>
      </c>
      <c r="Z59" s="68">
        <v>24</v>
      </c>
      <c r="AA59" s="78" t="s">
        <v>531</v>
      </c>
      <c r="AB59" s="70" t="s">
        <v>515</v>
      </c>
      <c r="AC59" s="98"/>
    </row>
    <row r="60" spans="1:80" s="73" customFormat="1" x14ac:dyDescent="0.25">
      <c r="A60" s="80">
        <v>3000</v>
      </c>
      <c r="B60" s="66" t="s">
        <v>104</v>
      </c>
      <c r="C60" s="66" t="s">
        <v>42</v>
      </c>
      <c r="D60" s="66" t="s">
        <v>74</v>
      </c>
      <c r="E60" s="66" t="s">
        <v>105</v>
      </c>
      <c r="F60" s="67" t="s">
        <v>106</v>
      </c>
      <c r="G60" s="66"/>
      <c r="H60" s="66">
        <v>0</v>
      </c>
      <c r="I60" s="66">
        <v>0</v>
      </c>
      <c r="J60" s="66">
        <v>1</v>
      </c>
      <c r="K60" s="66">
        <v>1</v>
      </c>
      <c r="L60" s="66">
        <v>1</v>
      </c>
      <c r="M60" s="66">
        <v>1</v>
      </c>
      <c r="N60" s="66">
        <v>0</v>
      </c>
      <c r="O60" s="66">
        <v>0</v>
      </c>
      <c r="P60" s="66">
        <v>0</v>
      </c>
      <c r="Q60" s="66">
        <v>0</v>
      </c>
      <c r="R60" s="66">
        <v>1</v>
      </c>
      <c r="S60" s="66">
        <v>0</v>
      </c>
      <c r="T60" s="66">
        <v>0</v>
      </c>
      <c r="U60" s="68">
        <v>0.27</v>
      </c>
      <c r="V60" s="68" t="s">
        <v>538</v>
      </c>
      <c r="W60" s="68">
        <v>24</v>
      </c>
      <c r="X60" s="68">
        <v>8</v>
      </c>
      <c r="Y60" s="68">
        <v>12</v>
      </c>
      <c r="Z60" s="68">
        <v>24</v>
      </c>
      <c r="AA60" s="78" t="s">
        <v>531</v>
      </c>
      <c r="AB60" s="70" t="s">
        <v>515</v>
      </c>
      <c r="AC60" s="98"/>
    </row>
    <row r="61" spans="1:80" s="73" customFormat="1" ht="30" x14ac:dyDescent="0.25">
      <c r="A61" s="80">
        <v>369111</v>
      </c>
      <c r="B61" s="66" t="s">
        <v>397</v>
      </c>
      <c r="C61" s="66" t="s">
        <v>365</v>
      </c>
      <c r="D61" s="66" t="s">
        <v>366</v>
      </c>
      <c r="E61" s="66" t="s">
        <v>370</v>
      </c>
      <c r="F61" s="67" t="s">
        <v>398</v>
      </c>
      <c r="G61" s="66" t="s">
        <v>1008</v>
      </c>
      <c r="H61" s="66">
        <v>0</v>
      </c>
      <c r="I61" s="66">
        <v>0</v>
      </c>
      <c r="J61" s="66">
        <v>1</v>
      </c>
      <c r="K61" s="66">
        <v>0</v>
      </c>
      <c r="L61" s="66">
        <v>0</v>
      </c>
      <c r="M61" s="66">
        <v>0</v>
      </c>
      <c r="N61" s="66">
        <v>0</v>
      </c>
      <c r="O61" s="66">
        <v>0</v>
      </c>
      <c r="P61" s="66">
        <v>0</v>
      </c>
      <c r="Q61" s="66">
        <v>0</v>
      </c>
      <c r="R61" s="66">
        <v>0</v>
      </c>
      <c r="S61" s="66">
        <v>0</v>
      </c>
      <c r="T61" s="66">
        <v>0</v>
      </c>
      <c r="U61" s="68">
        <v>0.71</v>
      </c>
      <c r="V61" s="68" t="s">
        <v>538</v>
      </c>
      <c r="W61" s="68">
        <v>24</v>
      </c>
      <c r="X61" s="68">
        <v>8</v>
      </c>
      <c r="Y61" s="68">
        <v>24</v>
      </c>
      <c r="Z61" s="68">
        <v>24</v>
      </c>
      <c r="AA61" s="78" t="s">
        <v>531</v>
      </c>
      <c r="AB61" s="70" t="s">
        <v>521</v>
      </c>
      <c r="AC61" s="98"/>
    </row>
    <row r="62" spans="1:80" s="73" customFormat="1" ht="60" x14ac:dyDescent="0.25">
      <c r="A62" s="80">
        <v>163459</v>
      </c>
      <c r="B62" s="130" t="s">
        <v>774</v>
      </c>
      <c r="C62" s="130" t="s">
        <v>365</v>
      </c>
      <c r="D62" s="130" t="s">
        <v>366</v>
      </c>
      <c r="E62" s="130" t="s">
        <v>379</v>
      </c>
      <c r="F62" s="131" t="s">
        <v>775</v>
      </c>
      <c r="G62" s="130" t="s">
        <v>1008</v>
      </c>
      <c r="H62" s="168">
        <v>0</v>
      </c>
      <c r="I62" s="168">
        <v>1</v>
      </c>
      <c r="J62" s="168">
        <v>0</v>
      </c>
      <c r="K62" s="168">
        <v>0</v>
      </c>
      <c r="L62" s="168">
        <v>0</v>
      </c>
      <c r="M62" s="168">
        <v>0</v>
      </c>
      <c r="N62" s="168">
        <v>0</v>
      </c>
      <c r="O62" s="168">
        <v>0</v>
      </c>
      <c r="P62" s="168">
        <v>0</v>
      </c>
      <c r="Q62" s="168">
        <v>0</v>
      </c>
      <c r="R62" s="168">
        <v>0</v>
      </c>
      <c r="S62" s="168">
        <v>0</v>
      </c>
      <c r="T62" s="168">
        <v>0</v>
      </c>
      <c r="U62" s="68">
        <v>0.03</v>
      </c>
      <c r="V62" s="68" t="s">
        <v>538</v>
      </c>
      <c r="W62" s="68">
        <v>18</v>
      </c>
      <c r="X62" s="68">
        <v>20</v>
      </c>
      <c r="Y62" s="68">
        <v>20</v>
      </c>
      <c r="Z62" s="68">
        <v>20</v>
      </c>
      <c r="AA62" s="78" t="s">
        <v>531</v>
      </c>
      <c r="AB62" s="70" t="s">
        <v>996</v>
      </c>
      <c r="AC62" s="98" t="s">
        <v>997</v>
      </c>
    </row>
    <row r="63" spans="1:80" s="73" customFormat="1" x14ac:dyDescent="0.25">
      <c r="A63" s="80">
        <v>372804</v>
      </c>
      <c r="B63" s="66" t="s">
        <v>443</v>
      </c>
      <c r="C63" s="66" t="s">
        <v>42</v>
      </c>
      <c r="D63" s="66" t="s">
        <v>431</v>
      </c>
      <c r="E63" s="66" t="s">
        <v>440</v>
      </c>
      <c r="F63" s="67" t="s">
        <v>444</v>
      </c>
      <c r="G63" s="66" t="s">
        <v>1008</v>
      </c>
      <c r="H63" s="66">
        <v>0</v>
      </c>
      <c r="I63" s="66" t="s">
        <v>49</v>
      </c>
      <c r="J63" s="66">
        <v>1</v>
      </c>
      <c r="K63" s="66" t="s">
        <v>49</v>
      </c>
      <c r="L63" s="66" t="s">
        <v>49</v>
      </c>
      <c r="M63" s="66">
        <v>0</v>
      </c>
      <c r="N63" s="66">
        <v>0</v>
      </c>
      <c r="O63" s="66">
        <v>0</v>
      </c>
      <c r="P63" s="66">
        <v>0</v>
      </c>
      <c r="Q63" s="66">
        <v>0</v>
      </c>
      <c r="R63" s="66">
        <v>0</v>
      </c>
      <c r="S63" s="66">
        <v>0</v>
      </c>
      <c r="T63" s="66">
        <v>0</v>
      </c>
      <c r="U63" s="68">
        <v>0.36</v>
      </c>
      <c r="V63" s="68" t="s">
        <v>538</v>
      </c>
      <c r="W63" s="68">
        <v>24</v>
      </c>
      <c r="X63" s="68">
        <v>12</v>
      </c>
      <c r="Y63" s="68">
        <v>12</v>
      </c>
      <c r="Z63" s="68">
        <v>24</v>
      </c>
      <c r="AA63" s="78" t="s">
        <v>531</v>
      </c>
      <c r="AB63" s="70" t="s">
        <v>515</v>
      </c>
      <c r="AC63" s="98"/>
    </row>
    <row r="64" spans="1:80" s="73" customFormat="1" ht="45" x14ac:dyDescent="0.25">
      <c r="A64" s="80">
        <v>221594</v>
      </c>
      <c r="B64" s="66" t="s">
        <v>459</v>
      </c>
      <c r="C64" s="66" t="s">
        <v>453</v>
      </c>
      <c r="D64" s="66" t="s">
        <v>460</v>
      </c>
      <c r="E64" s="66" t="s">
        <v>461</v>
      </c>
      <c r="F64" s="67" t="s">
        <v>462</v>
      </c>
      <c r="G64" s="66"/>
      <c r="H64" s="66">
        <v>0</v>
      </c>
      <c r="I64" s="66">
        <v>1</v>
      </c>
      <c r="J64" s="66">
        <v>0</v>
      </c>
      <c r="K64" s="66">
        <v>0</v>
      </c>
      <c r="L64" s="66">
        <v>0</v>
      </c>
      <c r="M64" s="66">
        <v>0</v>
      </c>
      <c r="N64" s="66">
        <v>0</v>
      </c>
      <c r="O64" s="66">
        <v>1</v>
      </c>
      <c r="P64" s="66">
        <v>0</v>
      </c>
      <c r="Q64" s="66">
        <v>1</v>
      </c>
      <c r="R64" s="66">
        <v>1</v>
      </c>
      <c r="S64" s="66">
        <v>0</v>
      </c>
      <c r="T64" s="66">
        <v>0</v>
      </c>
      <c r="U64" s="68">
        <v>0.36</v>
      </c>
      <c r="V64" s="68" t="s">
        <v>538</v>
      </c>
      <c r="W64" s="68">
        <v>24</v>
      </c>
      <c r="X64" s="68">
        <v>24</v>
      </c>
      <c r="Y64" s="68">
        <v>12</v>
      </c>
      <c r="Z64" s="68">
        <v>24</v>
      </c>
      <c r="AA64" s="78" t="s">
        <v>531</v>
      </c>
      <c r="AB64" s="70" t="s">
        <v>529</v>
      </c>
      <c r="AC64" s="98"/>
    </row>
    <row r="65" spans="1:29" s="73" customFormat="1" x14ac:dyDescent="0.25">
      <c r="A65" s="80">
        <v>67812</v>
      </c>
      <c r="B65" s="66" t="s">
        <v>489</v>
      </c>
      <c r="C65" s="66" t="s">
        <v>42</v>
      </c>
      <c r="D65" s="66" t="s">
        <v>122</v>
      </c>
      <c r="E65" s="66" t="s">
        <v>151</v>
      </c>
      <c r="F65" s="67" t="s">
        <v>490</v>
      </c>
      <c r="G65" s="66"/>
      <c r="H65" s="66">
        <v>0</v>
      </c>
      <c r="I65" s="66">
        <v>0</v>
      </c>
      <c r="J65" s="66">
        <v>0</v>
      </c>
      <c r="K65" s="66">
        <v>0</v>
      </c>
      <c r="L65" s="66">
        <v>1</v>
      </c>
      <c r="M65" s="66">
        <v>1</v>
      </c>
      <c r="N65" s="66">
        <v>1</v>
      </c>
      <c r="O65" s="66">
        <v>0</v>
      </c>
      <c r="P65" s="66">
        <v>0</v>
      </c>
      <c r="Q65" s="66">
        <v>0</v>
      </c>
      <c r="R65" s="66">
        <v>0</v>
      </c>
      <c r="S65" s="66">
        <v>0</v>
      </c>
      <c r="T65" s="66">
        <v>1</v>
      </c>
      <c r="U65" s="68">
        <v>0.54</v>
      </c>
      <c r="V65" s="68" t="s">
        <v>538</v>
      </c>
      <c r="W65" s="68">
        <v>24</v>
      </c>
      <c r="X65" s="68">
        <v>8</v>
      </c>
      <c r="Y65" s="68">
        <v>12</v>
      </c>
      <c r="Z65" s="68">
        <v>24</v>
      </c>
      <c r="AA65" s="78" t="s">
        <v>531</v>
      </c>
      <c r="AB65" s="70" t="s">
        <v>515</v>
      </c>
      <c r="AC65" s="98"/>
    </row>
    <row r="66" spans="1:29" s="73" customFormat="1" x14ac:dyDescent="0.25">
      <c r="A66" s="80">
        <v>712145</v>
      </c>
      <c r="B66" s="68"/>
      <c r="C66" s="66" t="s">
        <v>168</v>
      </c>
      <c r="D66" s="66" t="s">
        <v>310</v>
      </c>
      <c r="E66" s="66" t="s">
        <v>311</v>
      </c>
      <c r="F66" s="67" t="s">
        <v>494</v>
      </c>
      <c r="G66" s="66" t="s">
        <v>1008</v>
      </c>
      <c r="H66" s="66">
        <v>0</v>
      </c>
      <c r="I66" s="66">
        <v>1</v>
      </c>
      <c r="J66" s="66">
        <v>1</v>
      </c>
      <c r="K66" s="66">
        <v>0</v>
      </c>
      <c r="L66" s="66">
        <v>0</v>
      </c>
      <c r="M66" s="66">
        <v>0</v>
      </c>
      <c r="N66" s="66">
        <v>0</v>
      </c>
      <c r="O66" s="66">
        <v>0</v>
      </c>
      <c r="P66" s="66">
        <v>0</v>
      </c>
      <c r="Q66" s="66">
        <v>0</v>
      </c>
      <c r="R66" s="66">
        <v>0</v>
      </c>
      <c r="S66" s="66">
        <v>0</v>
      </c>
      <c r="T66" s="66">
        <v>0</v>
      </c>
      <c r="U66" s="97">
        <v>0.71</v>
      </c>
      <c r="V66" s="68" t="s">
        <v>538</v>
      </c>
      <c r="W66" s="68">
        <v>24</v>
      </c>
      <c r="X66" s="68">
        <v>8</v>
      </c>
      <c r="Y66" s="68">
        <v>12</v>
      </c>
      <c r="Z66" s="68">
        <v>24</v>
      </c>
      <c r="AA66" s="78" t="s">
        <v>531</v>
      </c>
      <c r="AB66" s="70" t="s">
        <v>515</v>
      </c>
      <c r="AC66" s="98"/>
    </row>
    <row r="67" spans="1:29" s="73" customFormat="1" x14ac:dyDescent="0.25">
      <c r="A67" s="80">
        <v>67420</v>
      </c>
      <c r="B67" s="66" t="s">
        <v>506</v>
      </c>
      <c r="C67" s="66" t="s">
        <v>42</v>
      </c>
      <c r="D67" s="66" t="s">
        <v>122</v>
      </c>
      <c r="E67" s="66" t="s">
        <v>129</v>
      </c>
      <c r="F67" s="67" t="s">
        <v>507</v>
      </c>
      <c r="G67" s="66"/>
      <c r="H67" s="66">
        <v>0</v>
      </c>
      <c r="I67" s="66">
        <v>1</v>
      </c>
      <c r="J67" s="66">
        <v>1</v>
      </c>
      <c r="K67" s="66">
        <v>1</v>
      </c>
      <c r="L67" s="66">
        <v>0</v>
      </c>
      <c r="M67" s="66" t="s">
        <v>49</v>
      </c>
      <c r="N67" s="66">
        <v>1</v>
      </c>
      <c r="O67" s="66">
        <v>1</v>
      </c>
      <c r="P67" s="66">
        <v>1</v>
      </c>
      <c r="Q67" s="66">
        <v>0</v>
      </c>
      <c r="R67" s="66">
        <v>1</v>
      </c>
      <c r="S67" s="66">
        <v>1</v>
      </c>
      <c r="T67" s="66">
        <v>0</v>
      </c>
      <c r="U67" s="68">
        <v>5</v>
      </c>
      <c r="V67" s="68" t="s">
        <v>536</v>
      </c>
      <c r="W67" s="68">
        <v>24</v>
      </c>
      <c r="X67" s="68">
        <v>8</v>
      </c>
      <c r="Y67" s="68">
        <v>12</v>
      </c>
      <c r="Z67" s="68">
        <v>24</v>
      </c>
      <c r="AA67" s="78" t="s">
        <v>531</v>
      </c>
      <c r="AB67" s="70" t="s">
        <v>515</v>
      </c>
      <c r="AC67" s="98"/>
    </row>
    <row r="68" spans="1:29" s="73" customFormat="1" x14ac:dyDescent="0.25">
      <c r="A68" s="80">
        <v>61028</v>
      </c>
      <c r="B68" s="66" t="s">
        <v>54</v>
      </c>
      <c r="C68" s="66" t="s">
        <v>42</v>
      </c>
      <c r="D68" s="66" t="s">
        <v>43</v>
      </c>
      <c r="E68" s="66" t="s">
        <v>44</v>
      </c>
      <c r="F68" s="67" t="s">
        <v>55</v>
      </c>
      <c r="G68" s="66"/>
      <c r="H68" s="66">
        <v>1</v>
      </c>
      <c r="I68" s="66">
        <v>1</v>
      </c>
      <c r="J68" s="66">
        <v>1</v>
      </c>
      <c r="K68" s="66">
        <v>1</v>
      </c>
      <c r="L68" s="66">
        <v>1</v>
      </c>
      <c r="M68" s="66">
        <v>1</v>
      </c>
      <c r="N68" s="66">
        <v>1</v>
      </c>
      <c r="O68" s="66">
        <v>1</v>
      </c>
      <c r="P68" s="66">
        <v>1</v>
      </c>
      <c r="Q68" s="66">
        <v>1</v>
      </c>
      <c r="R68" s="66">
        <v>1</v>
      </c>
      <c r="S68" s="66">
        <v>1</v>
      </c>
      <c r="T68" s="66">
        <v>0</v>
      </c>
      <c r="U68" s="68">
        <v>1.65</v>
      </c>
      <c r="V68" s="68" t="s">
        <v>538</v>
      </c>
      <c r="W68" s="68">
        <v>24</v>
      </c>
      <c r="X68" s="68">
        <v>24</v>
      </c>
      <c r="Y68" s="68">
        <v>24</v>
      </c>
      <c r="Z68" s="68">
        <v>24</v>
      </c>
      <c r="AA68" s="78" t="s">
        <v>531</v>
      </c>
      <c r="AB68" s="70" t="s">
        <v>515</v>
      </c>
      <c r="AC68" s="98" t="s">
        <v>528</v>
      </c>
    </row>
    <row r="69" spans="1:29" s="73" customFormat="1" ht="30" x14ac:dyDescent="0.25">
      <c r="A69" s="80">
        <v>276</v>
      </c>
      <c r="B69" s="66" t="s">
        <v>82</v>
      </c>
      <c r="C69" s="66" t="s">
        <v>42</v>
      </c>
      <c r="D69" s="66" t="s">
        <v>74</v>
      </c>
      <c r="E69" s="66" t="s">
        <v>83</v>
      </c>
      <c r="F69" s="67" t="s">
        <v>84</v>
      </c>
      <c r="G69" s="66"/>
      <c r="H69" s="66">
        <v>1</v>
      </c>
      <c r="I69" s="66">
        <v>1</v>
      </c>
      <c r="J69" s="66">
        <v>1</v>
      </c>
      <c r="K69" s="66">
        <v>1</v>
      </c>
      <c r="L69" s="66">
        <v>0</v>
      </c>
      <c r="M69" s="66">
        <v>0</v>
      </c>
      <c r="N69" s="66">
        <v>1</v>
      </c>
      <c r="O69" s="66">
        <v>1</v>
      </c>
      <c r="P69" s="66">
        <v>1</v>
      </c>
      <c r="Q69" s="66">
        <v>1</v>
      </c>
      <c r="R69" s="66">
        <v>0</v>
      </c>
      <c r="S69" s="66">
        <v>1</v>
      </c>
      <c r="T69" s="66">
        <v>0</v>
      </c>
      <c r="U69" s="68">
        <v>2.13</v>
      </c>
      <c r="V69" s="68" t="s">
        <v>538</v>
      </c>
      <c r="W69" s="68">
        <v>21</v>
      </c>
      <c r="X69" s="68">
        <v>12</v>
      </c>
      <c r="Y69" s="68">
        <v>12</v>
      </c>
      <c r="Z69" s="68">
        <v>21</v>
      </c>
      <c r="AA69" s="78" t="s">
        <v>531</v>
      </c>
      <c r="AB69" s="70" t="s">
        <v>515</v>
      </c>
      <c r="AC69" s="98"/>
    </row>
    <row r="70" spans="1:29" s="73" customFormat="1" ht="30" x14ac:dyDescent="0.25">
      <c r="A70" s="80">
        <v>2750</v>
      </c>
      <c r="B70" s="66" t="s">
        <v>95</v>
      </c>
      <c r="C70" s="66" t="s">
        <v>42</v>
      </c>
      <c r="D70" s="66" t="s">
        <v>74</v>
      </c>
      <c r="E70" s="66" t="s">
        <v>83</v>
      </c>
      <c r="F70" s="67" t="s">
        <v>96</v>
      </c>
      <c r="G70" s="66"/>
      <c r="H70" s="66">
        <v>0</v>
      </c>
      <c r="I70" s="66">
        <v>0</v>
      </c>
      <c r="J70" s="66">
        <v>1</v>
      </c>
      <c r="K70" s="66">
        <v>0</v>
      </c>
      <c r="L70" s="66">
        <v>1</v>
      </c>
      <c r="M70" s="66">
        <v>0</v>
      </c>
      <c r="N70" s="66">
        <v>0</v>
      </c>
      <c r="O70" s="66">
        <v>0</v>
      </c>
      <c r="P70" s="66">
        <v>0</v>
      </c>
      <c r="Q70" s="66">
        <v>0</v>
      </c>
      <c r="R70" s="66">
        <v>0</v>
      </c>
      <c r="S70" s="66">
        <v>0</v>
      </c>
      <c r="T70" s="66">
        <v>0</v>
      </c>
      <c r="U70" s="68">
        <v>0.99</v>
      </c>
      <c r="V70" s="68" t="s">
        <v>538</v>
      </c>
      <c r="W70" s="68">
        <v>21</v>
      </c>
      <c r="X70" s="68">
        <v>8</v>
      </c>
      <c r="Y70" s="68">
        <v>12</v>
      </c>
      <c r="Z70" s="68">
        <v>21</v>
      </c>
      <c r="AA70" s="78" t="s">
        <v>531</v>
      </c>
      <c r="AB70" s="70" t="s">
        <v>515</v>
      </c>
      <c r="AC70" s="98"/>
    </row>
    <row r="71" spans="1:29" s="73" customFormat="1" x14ac:dyDescent="0.25">
      <c r="A71" s="80">
        <v>424218</v>
      </c>
      <c r="B71" s="66" t="s">
        <v>138</v>
      </c>
      <c r="C71" s="66" t="s">
        <v>42</v>
      </c>
      <c r="D71" s="66" t="s">
        <v>122</v>
      </c>
      <c r="E71" s="66" t="s">
        <v>139</v>
      </c>
      <c r="F71" s="67" t="s">
        <v>140</v>
      </c>
      <c r="G71" s="66" t="s">
        <v>1008</v>
      </c>
      <c r="H71" s="66">
        <v>0</v>
      </c>
      <c r="I71" s="66">
        <v>0</v>
      </c>
      <c r="J71" s="66">
        <v>0</v>
      </c>
      <c r="K71" s="66">
        <v>0</v>
      </c>
      <c r="L71" s="66">
        <v>1</v>
      </c>
      <c r="M71" s="66">
        <v>0</v>
      </c>
      <c r="N71" s="66">
        <v>0</v>
      </c>
      <c r="O71" s="66">
        <v>0</v>
      </c>
      <c r="P71" s="66">
        <v>0</v>
      </c>
      <c r="Q71" s="66">
        <v>0</v>
      </c>
      <c r="R71" s="66">
        <v>0</v>
      </c>
      <c r="S71" s="66">
        <v>0</v>
      </c>
      <c r="T71" s="66">
        <v>0</v>
      </c>
      <c r="U71" s="68">
        <v>0.36</v>
      </c>
      <c r="V71" s="68" t="s">
        <v>538</v>
      </c>
      <c r="W71" s="68">
        <v>21</v>
      </c>
      <c r="X71" s="68">
        <v>8</v>
      </c>
      <c r="Y71" s="68">
        <v>12</v>
      </c>
      <c r="Z71" s="68">
        <v>21</v>
      </c>
      <c r="AA71" s="78" t="s">
        <v>531</v>
      </c>
      <c r="AB71" s="70" t="s">
        <v>515</v>
      </c>
      <c r="AC71" s="98"/>
    </row>
    <row r="72" spans="1:29" s="73" customFormat="1" x14ac:dyDescent="0.25">
      <c r="A72" s="80">
        <v>241107</v>
      </c>
      <c r="B72" s="66" t="s">
        <v>185</v>
      </c>
      <c r="C72" s="66" t="s">
        <v>168</v>
      </c>
      <c r="D72" s="66" t="s">
        <v>169</v>
      </c>
      <c r="E72" s="66" t="s">
        <v>170</v>
      </c>
      <c r="F72" s="67" t="s">
        <v>186</v>
      </c>
      <c r="G72" s="66"/>
      <c r="H72" s="66">
        <v>1</v>
      </c>
      <c r="I72" s="66">
        <v>1</v>
      </c>
      <c r="J72" s="66">
        <v>0</v>
      </c>
      <c r="K72" s="66">
        <v>1</v>
      </c>
      <c r="L72" s="66">
        <v>1</v>
      </c>
      <c r="M72" s="66">
        <v>1</v>
      </c>
      <c r="N72" s="66">
        <v>1</v>
      </c>
      <c r="O72" s="66">
        <v>0</v>
      </c>
      <c r="P72" s="66">
        <v>1</v>
      </c>
      <c r="Q72" s="66">
        <v>1</v>
      </c>
      <c r="R72" s="66">
        <v>0</v>
      </c>
      <c r="S72" s="66">
        <v>0</v>
      </c>
      <c r="T72" s="66">
        <v>1</v>
      </c>
      <c r="U72" s="68">
        <v>4.95</v>
      </c>
      <c r="V72" s="68" t="s">
        <v>538</v>
      </c>
      <c r="W72" s="68">
        <v>21</v>
      </c>
      <c r="X72" s="68">
        <v>20</v>
      </c>
      <c r="Y72" s="68">
        <v>12</v>
      </c>
      <c r="Z72" s="68">
        <v>21</v>
      </c>
      <c r="AA72" s="78" t="s">
        <v>531</v>
      </c>
      <c r="AB72" s="70" t="s">
        <v>515</v>
      </c>
      <c r="AC72" s="98"/>
    </row>
    <row r="73" spans="1:29" s="73" customFormat="1" x14ac:dyDescent="0.25">
      <c r="A73" s="80">
        <v>239138</v>
      </c>
      <c r="B73" s="68"/>
      <c r="C73" s="66" t="s">
        <v>168</v>
      </c>
      <c r="D73" s="66" t="s">
        <v>169</v>
      </c>
      <c r="E73" s="66" t="s">
        <v>188</v>
      </c>
      <c r="F73" s="67" t="s">
        <v>238</v>
      </c>
      <c r="G73" s="66"/>
      <c r="H73" s="72">
        <v>0</v>
      </c>
      <c r="I73" s="72">
        <v>1</v>
      </c>
      <c r="J73" s="72">
        <v>1</v>
      </c>
      <c r="K73" s="72">
        <v>1</v>
      </c>
      <c r="L73" s="72">
        <v>1</v>
      </c>
      <c r="M73" s="72">
        <v>0</v>
      </c>
      <c r="N73" s="72">
        <v>1</v>
      </c>
      <c r="O73" s="72">
        <v>0</v>
      </c>
      <c r="P73" s="72">
        <v>0</v>
      </c>
      <c r="Q73" s="72">
        <v>0</v>
      </c>
      <c r="R73" s="72">
        <v>0</v>
      </c>
      <c r="S73" s="72">
        <v>0</v>
      </c>
      <c r="T73" s="72">
        <v>0</v>
      </c>
      <c r="U73" s="68">
        <v>0.21</v>
      </c>
      <c r="V73" s="68" t="s">
        <v>538</v>
      </c>
      <c r="W73" s="68">
        <v>21</v>
      </c>
      <c r="X73" s="68">
        <v>8</v>
      </c>
      <c r="Y73" s="68">
        <v>12</v>
      </c>
      <c r="Z73" s="68">
        <v>21</v>
      </c>
      <c r="AA73" s="78" t="s">
        <v>531</v>
      </c>
      <c r="AB73" s="70" t="s">
        <v>515</v>
      </c>
      <c r="AC73" s="98"/>
    </row>
    <row r="74" spans="1:29" s="73" customFormat="1" x14ac:dyDescent="0.25">
      <c r="A74" s="80">
        <v>235192</v>
      </c>
      <c r="B74" s="68"/>
      <c r="C74" s="66" t="s">
        <v>168</v>
      </c>
      <c r="D74" s="66" t="s">
        <v>169</v>
      </c>
      <c r="E74" s="66" t="s">
        <v>188</v>
      </c>
      <c r="F74" s="67" t="s">
        <v>239</v>
      </c>
      <c r="G74" s="66"/>
      <c r="H74" s="66">
        <v>1</v>
      </c>
      <c r="I74" s="66" t="s">
        <v>240</v>
      </c>
      <c r="J74" s="66">
        <v>1</v>
      </c>
      <c r="K74" s="66">
        <v>1</v>
      </c>
      <c r="L74" s="66" t="s">
        <v>49</v>
      </c>
      <c r="M74" s="66" t="s">
        <v>49</v>
      </c>
      <c r="N74" s="66" t="s">
        <v>49</v>
      </c>
      <c r="O74" s="66">
        <v>1</v>
      </c>
      <c r="P74" s="66">
        <v>1</v>
      </c>
      <c r="Q74" s="66" t="s">
        <v>49</v>
      </c>
      <c r="R74" s="66" t="s">
        <v>49</v>
      </c>
      <c r="S74" s="66" t="s">
        <v>49</v>
      </c>
      <c r="T74" s="66" t="s">
        <v>49</v>
      </c>
      <c r="U74" s="68">
        <v>0.12</v>
      </c>
      <c r="V74" s="68" t="s">
        <v>538</v>
      </c>
      <c r="W74" s="68">
        <v>21</v>
      </c>
      <c r="X74" s="68">
        <v>8</v>
      </c>
      <c r="Y74" s="68">
        <v>12</v>
      </c>
      <c r="Z74" s="68">
        <v>21</v>
      </c>
      <c r="AA74" s="78" t="s">
        <v>531</v>
      </c>
      <c r="AB74" s="70" t="s">
        <v>515</v>
      </c>
      <c r="AC74" s="98"/>
    </row>
    <row r="75" spans="1:29" s="73" customFormat="1" ht="45" x14ac:dyDescent="0.25">
      <c r="A75" s="80">
        <v>236057</v>
      </c>
      <c r="B75" s="66" t="s">
        <v>277</v>
      </c>
      <c r="C75" s="66" t="s">
        <v>168</v>
      </c>
      <c r="D75" s="66" t="s">
        <v>169</v>
      </c>
      <c r="E75" s="66" t="s">
        <v>275</v>
      </c>
      <c r="F75" s="67" t="s">
        <v>278</v>
      </c>
      <c r="G75" s="66"/>
      <c r="H75" s="66">
        <v>1</v>
      </c>
      <c r="I75" s="66">
        <v>1</v>
      </c>
      <c r="J75" s="66">
        <v>1</v>
      </c>
      <c r="K75" s="66">
        <v>1</v>
      </c>
      <c r="L75" s="66">
        <v>1</v>
      </c>
      <c r="M75" s="66">
        <v>1</v>
      </c>
      <c r="N75" s="66">
        <v>1</v>
      </c>
      <c r="O75" s="66">
        <v>1</v>
      </c>
      <c r="P75" s="66">
        <v>1</v>
      </c>
      <c r="Q75" s="66">
        <v>1</v>
      </c>
      <c r="R75" s="66">
        <v>1</v>
      </c>
      <c r="S75" s="66">
        <v>1</v>
      </c>
      <c r="T75" s="66">
        <v>1</v>
      </c>
      <c r="U75" s="68">
        <v>1.29</v>
      </c>
      <c r="V75" s="68" t="s">
        <v>538</v>
      </c>
      <c r="W75" s="68">
        <v>21</v>
      </c>
      <c r="X75" s="68">
        <v>16</v>
      </c>
      <c r="Y75" s="68">
        <v>12</v>
      </c>
      <c r="Z75" s="68">
        <v>21</v>
      </c>
      <c r="AA75" s="78" t="s">
        <v>531</v>
      </c>
      <c r="AB75" s="70" t="s">
        <v>515</v>
      </c>
      <c r="AC75" s="98"/>
    </row>
    <row r="76" spans="1:29" s="73" customFormat="1" ht="30" x14ac:dyDescent="0.25">
      <c r="A76" s="80">
        <v>639933</v>
      </c>
      <c r="B76" s="66" t="s">
        <v>314</v>
      </c>
      <c r="C76" s="66" t="s">
        <v>168</v>
      </c>
      <c r="D76" s="66" t="s">
        <v>315</v>
      </c>
      <c r="E76" s="66" t="s">
        <v>316</v>
      </c>
      <c r="F76" s="67" t="s">
        <v>317</v>
      </c>
      <c r="G76" s="66"/>
      <c r="H76" s="66">
        <v>0</v>
      </c>
      <c r="I76" s="66">
        <v>0</v>
      </c>
      <c r="J76" s="66">
        <v>1</v>
      </c>
      <c r="K76" s="66">
        <v>0</v>
      </c>
      <c r="L76" s="66">
        <v>0</v>
      </c>
      <c r="M76" s="66">
        <v>0</v>
      </c>
      <c r="N76" s="66">
        <v>0</v>
      </c>
      <c r="O76" s="66">
        <v>0</v>
      </c>
      <c r="P76" s="66">
        <v>0</v>
      </c>
      <c r="Q76" s="66">
        <v>0</v>
      </c>
      <c r="R76" s="66">
        <v>0</v>
      </c>
      <c r="S76" s="66">
        <v>0</v>
      </c>
      <c r="T76" s="66">
        <v>0</v>
      </c>
      <c r="U76" s="68">
        <v>0.36</v>
      </c>
      <c r="V76" s="68" t="s">
        <v>538</v>
      </c>
      <c r="W76" s="68">
        <v>21</v>
      </c>
      <c r="X76" s="68">
        <v>8</v>
      </c>
      <c r="Y76" s="68">
        <v>0</v>
      </c>
      <c r="Z76" s="68">
        <v>21</v>
      </c>
      <c r="AA76" s="78" t="s">
        <v>531</v>
      </c>
      <c r="AB76" s="70" t="s">
        <v>515</v>
      </c>
      <c r="AC76" s="98"/>
    </row>
    <row r="77" spans="1:29" s="73" customFormat="1" x14ac:dyDescent="0.25">
      <c r="A77" s="80">
        <v>375954</v>
      </c>
      <c r="B77" s="66" t="s">
        <v>340</v>
      </c>
      <c r="C77" s="66" t="s">
        <v>168</v>
      </c>
      <c r="D77" s="66" t="s">
        <v>307</v>
      </c>
      <c r="E77" s="66" t="s">
        <v>337</v>
      </c>
      <c r="F77" s="67" t="s">
        <v>341</v>
      </c>
      <c r="G77" s="66" t="s">
        <v>1008</v>
      </c>
      <c r="H77" s="66">
        <v>0</v>
      </c>
      <c r="I77" s="66">
        <v>0</v>
      </c>
      <c r="J77" s="66">
        <v>1</v>
      </c>
      <c r="K77" s="66">
        <v>1</v>
      </c>
      <c r="L77" s="66">
        <v>1</v>
      </c>
      <c r="M77" s="66">
        <v>0</v>
      </c>
      <c r="N77" s="66">
        <v>0</v>
      </c>
      <c r="O77" s="66">
        <v>0</v>
      </c>
      <c r="P77" s="66">
        <v>0</v>
      </c>
      <c r="Q77" s="66">
        <v>0</v>
      </c>
      <c r="R77" s="66">
        <v>0</v>
      </c>
      <c r="S77" s="66">
        <v>0</v>
      </c>
      <c r="T77" s="66">
        <v>0</v>
      </c>
      <c r="U77" s="68">
        <v>1.05</v>
      </c>
      <c r="V77" s="68" t="s">
        <v>538</v>
      </c>
      <c r="W77" s="68">
        <v>21</v>
      </c>
      <c r="X77" s="68">
        <v>16</v>
      </c>
      <c r="Y77" s="68">
        <v>0</v>
      </c>
      <c r="Z77" s="68">
        <v>21</v>
      </c>
      <c r="AA77" s="78" t="s">
        <v>531</v>
      </c>
      <c r="AB77" s="70" t="s">
        <v>515</v>
      </c>
      <c r="AC77" s="98"/>
    </row>
    <row r="78" spans="1:29" s="73" customFormat="1" x14ac:dyDescent="0.25">
      <c r="A78" s="80">
        <v>782405</v>
      </c>
      <c r="B78" s="68"/>
      <c r="C78" s="66" t="s">
        <v>365</v>
      </c>
      <c r="D78" s="66" t="s">
        <v>373</v>
      </c>
      <c r="E78" s="66" t="s">
        <v>376</v>
      </c>
      <c r="F78" s="67" t="s">
        <v>377</v>
      </c>
      <c r="G78" s="66"/>
      <c r="H78" s="66">
        <v>0</v>
      </c>
      <c r="I78" s="66">
        <v>0</v>
      </c>
      <c r="J78" s="66">
        <v>1</v>
      </c>
      <c r="K78" s="66">
        <v>0</v>
      </c>
      <c r="L78" s="66">
        <v>0</v>
      </c>
      <c r="M78" s="66">
        <v>1</v>
      </c>
      <c r="N78" s="66">
        <v>1</v>
      </c>
      <c r="O78" s="66">
        <v>1</v>
      </c>
      <c r="P78" s="66">
        <v>1</v>
      </c>
      <c r="Q78" s="66">
        <v>1</v>
      </c>
      <c r="R78" s="66">
        <v>1</v>
      </c>
      <c r="S78" s="66">
        <v>1</v>
      </c>
      <c r="T78" s="66">
        <v>1</v>
      </c>
      <c r="U78" s="68">
        <v>0.03</v>
      </c>
      <c r="V78" s="68" t="s">
        <v>538</v>
      </c>
      <c r="W78" s="68">
        <v>21</v>
      </c>
      <c r="X78" s="68">
        <v>20</v>
      </c>
      <c r="Y78" s="68">
        <v>12</v>
      </c>
      <c r="Z78" s="68">
        <v>21</v>
      </c>
      <c r="AA78" s="78" t="s">
        <v>531</v>
      </c>
      <c r="AB78" s="70" t="s">
        <v>515</v>
      </c>
      <c r="AC78" s="98"/>
    </row>
    <row r="79" spans="1:29" s="73" customFormat="1" ht="30" x14ac:dyDescent="0.25">
      <c r="A79" s="80">
        <v>269178</v>
      </c>
      <c r="B79" s="68"/>
      <c r="C79" s="66" t="s">
        <v>421</v>
      </c>
      <c r="D79" s="66" t="s">
        <v>422</v>
      </c>
      <c r="E79" s="66" t="s">
        <v>423</v>
      </c>
      <c r="F79" s="67" t="s">
        <v>424</v>
      </c>
      <c r="G79" s="66"/>
      <c r="H79" s="66">
        <v>0</v>
      </c>
      <c r="I79" s="66">
        <v>0</v>
      </c>
      <c r="J79" s="66">
        <v>0</v>
      </c>
      <c r="K79" s="66">
        <v>0</v>
      </c>
      <c r="L79" s="66">
        <v>1</v>
      </c>
      <c r="M79" s="66">
        <v>0</v>
      </c>
      <c r="N79" s="66">
        <v>0</v>
      </c>
      <c r="O79" s="66">
        <v>0</v>
      </c>
      <c r="P79" s="66">
        <v>0</v>
      </c>
      <c r="Q79" s="66">
        <v>0</v>
      </c>
      <c r="R79" s="66">
        <v>0</v>
      </c>
      <c r="S79" s="66">
        <v>0</v>
      </c>
      <c r="T79" s="66">
        <v>0</v>
      </c>
      <c r="U79" s="68">
        <v>0.09</v>
      </c>
      <c r="V79" s="68" t="s">
        <v>538</v>
      </c>
      <c r="W79" s="68">
        <v>21</v>
      </c>
      <c r="X79" s="68">
        <v>8</v>
      </c>
      <c r="Y79" s="68">
        <v>12</v>
      </c>
      <c r="Z79" s="68">
        <v>21</v>
      </c>
      <c r="AA79" s="78" t="s">
        <v>531</v>
      </c>
      <c r="AB79" s="70" t="s">
        <v>515</v>
      </c>
      <c r="AC79" s="98"/>
    </row>
    <row r="80" spans="1:29" s="73" customFormat="1" ht="30" x14ac:dyDescent="0.25">
      <c r="A80" s="80">
        <v>828737</v>
      </c>
      <c r="B80" s="66" t="s">
        <v>427</v>
      </c>
      <c r="C80" s="66" t="s">
        <v>421</v>
      </c>
      <c r="D80" s="66" t="s">
        <v>422</v>
      </c>
      <c r="E80" s="66" t="s">
        <v>423</v>
      </c>
      <c r="F80" s="67" t="s">
        <v>428</v>
      </c>
      <c r="G80" s="66"/>
      <c r="H80" s="66">
        <v>0</v>
      </c>
      <c r="I80" s="66">
        <v>1</v>
      </c>
      <c r="J80" s="66">
        <v>1</v>
      </c>
      <c r="K80" s="66">
        <v>0</v>
      </c>
      <c r="L80" s="66">
        <v>0</v>
      </c>
      <c r="M80" s="66">
        <v>1</v>
      </c>
      <c r="N80" s="66">
        <v>0</v>
      </c>
      <c r="O80" s="66">
        <v>1</v>
      </c>
      <c r="P80" s="66">
        <v>0</v>
      </c>
      <c r="Q80" s="66">
        <v>0</v>
      </c>
      <c r="R80" s="66">
        <v>0</v>
      </c>
      <c r="S80" s="66">
        <v>0</v>
      </c>
      <c r="T80" s="66">
        <v>0</v>
      </c>
      <c r="U80" s="68">
        <v>0.09</v>
      </c>
      <c r="V80" s="68" t="s">
        <v>538</v>
      </c>
      <c r="W80" s="68">
        <v>21</v>
      </c>
      <c r="X80" s="68">
        <v>8</v>
      </c>
      <c r="Y80" s="68">
        <v>12</v>
      </c>
      <c r="Z80" s="68">
        <v>21</v>
      </c>
      <c r="AA80" s="78" t="s">
        <v>531</v>
      </c>
      <c r="AB80" s="70" t="s">
        <v>515</v>
      </c>
      <c r="AC80" s="98"/>
    </row>
    <row r="81" spans="1:29" s="73" customFormat="1" x14ac:dyDescent="0.25">
      <c r="A81" s="80">
        <v>552627</v>
      </c>
      <c r="B81" s="68"/>
      <c r="C81" s="66" t="s">
        <v>42</v>
      </c>
      <c r="D81" s="66" t="s">
        <v>431</v>
      </c>
      <c r="E81" s="66" t="s">
        <v>432</v>
      </c>
      <c r="F81" s="67" t="s">
        <v>433</v>
      </c>
      <c r="G81" s="66" t="s">
        <v>1008</v>
      </c>
      <c r="H81" s="66">
        <v>0</v>
      </c>
      <c r="I81" s="66">
        <v>1</v>
      </c>
      <c r="J81" s="66">
        <v>1</v>
      </c>
      <c r="K81" s="66" t="s">
        <v>49</v>
      </c>
      <c r="L81" s="66" t="s">
        <v>49</v>
      </c>
      <c r="M81" s="66">
        <v>0</v>
      </c>
      <c r="N81" s="66">
        <v>0</v>
      </c>
      <c r="O81" s="66">
        <v>0</v>
      </c>
      <c r="P81" s="66">
        <v>0</v>
      </c>
      <c r="Q81" s="66">
        <v>0</v>
      </c>
      <c r="R81" s="66">
        <v>0</v>
      </c>
      <c r="S81" s="66">
        <v>0</v>
      </c>
      <c r="T81" s="66">
        <v>0</v>
      </c>
      <c r="U81" s="68">
        <v>0.36</v>
      </c>
      <c r="V81" s="68" t="s">
        <v>538</v>
      </c>
      <c r="W81" s="68">
        <v>21</v>
      </c>
      <c r="X81" s="68">
        <v>8</v>
      </c>
      <c r="Y81" s="68">
        <v>12</v>
      </c>
      <c r="Z81" s="68">
        <v>21</v>
      </c>
      <c r="AA81" s="78" t="s">
        <v>531</v>
      </c>
      <c r="AB81" s="70" t="s">
        <v>515</v>
      </c>
      <c r="AC81" s="98"/>
    </row>
    <row r="82" spans="1:29" s="73" customFormat="1" ht="30" x14ac:dyDescent="0.25">
      <c r="A82" s="80">
        <v>837225</v>
      </c>
      <c r="B82" s="66" t="s">
        <v>439</v>
      </c>
      <c r="C82" s="66" t="s">
        <v>42</v>
      </c>
      <c r="D82" s="66" t="s">
        <v>431</v>
      </c>
      <c r="E82" s="66" t="s">
        <v>440</v>
      </c>
      <c r="F82" s="67" t="s">
        <v>441</v>
      </c>
      <c r="G82" s="66" t="s">
        <v>1008</v>
      </c>
      <c r="H82" s="66">
        <v>0</v>
      </c>
      <c r="I82" s="66">
        <v>0</v>
      </c>
      <c r="J82" s="66">
        <v>1</v>
      </c>
      <c r="K82" s="66">
        <v>0</v>
      </c>
      <c r="L82" s="66">
        <v>0</v>
      </c>
      <c r="M82" s="66">
        <v>0</v>
      </c>
      <c r="N82" s="66">
        <v>0</v>
      </c>
      <c r="O82" s="66">
        <v>0</v>
      </c>
      <c r="P82" s="66">
        <v>0</v>
      </c>
      <c r="Q82" s="66">
        <v>0</v>
      </c>
      <c r="R82" s="66">
        <v>0</v>
      </c>
      <c r="S82" s="66">
        <v>0</v>
      </c>
      <c r="T82" s="66">
        <v>0</v>
      </c>
      <c r="U82" s="68">
        <v>0.36</v>
      </c>
      <c r="V82" s="68" t="s">
        <v>538</v>
      </c>
      <c r="W82" s="68">
        <v>21</v>
      </c>
      <c r="X82" s="68">
        <v>12</v>
      </c>
      <c r="Y82" s="68">
        <v>12</v>
      </c>
      <c r="Z82" s="68">
        <v>21</v>
      </c>
      <c r="AA82" s="78" t="s">
        <v>531</v>
      </c>
      <c r="AB82" s="70" t="s">
        <v>515</v>
      </c>
      <c r="AC82" s="98"/>
    </row>
    <row r="83" spans="1:29" s="73" customFormat="1" x14ac:dyDescent="0.25">
      <c r="A83" s="80">
        <v>28726</v>
      </c>
      <c r="B83" s="66" t="s">
        <v>452</v>
      </c>
      <c r="C83" s="66" t="s">
        <v>453</v>
      </c>
      <c r="D83" s="66" t="s">
        <v>454</v>
      </c>
      <c r="E83" s="66" t="s">
        <v>455</v>
      </c>
      <c r="F83" s="67" t="s">
        <v>456</v>
      </c>
      <c r="G83" s="66" t="s">
        <v>1008</v>
      </c>
      <c r="H83" s="66">
        <v>0</v>
      </c>
      <c r="I83" s="66">
        <v>0</v>
      </c>
      <c r="J83" s="66">
        <v>1</v>
      </c>
      <c r="K83" s="66">
        <v>0</v>
      </c>
      <c r="L83" s="66">
        <v>1</v>
      </c>
      <c r="M83" s="66">
        <v>0</v>
      </c>
      <c r="N83" s="66">
        <v>0</v>
      </c>
      <c r="O83" s="66">
        <v>0</v>
      </c>
      <c r="P83" s="66">
        <v>0</v>
      </c>
      <c r="Q83" s="66">
        <v>0</v>
      </c>
      <c r="R83" s="66">
        <v>0</v>
      </c>
      <c r="S83" s="66">
        <v>0</v>
      </c>
      <c r="T83" s="66">
        <v>0</v>
      </c>
      <c r="U83" s="68">
        <v>1.42</v>
      </c>
      <c r="V83" s="68" t="s">
        <v>538</v>
      </c>
      <c r="W83" s="68">
        <v>21</v>
      </c>
      <c r="X83" s="68">
        <v>12</v>
      </c>
      <c r="Y83" s="68">
        <v>12</v>
      </c>
      <c r="Z83" s="68">
        <v>21</v>
      </c>
      <c r="AA83" s="78" t="s">
        <v>531</v>
      </c>
      <c r="AB83" s="70" t="s">
        <v>515</v>
      </c>
      <c r="AC83" s="98"/>
    </row>
    <row r="84" spans="1:29" s="73" customFormat="1" ht="30" x14ac:dyDescent="0.25">
      <c r="A84" s="80">
        <v>529517</v>
      </c>
      <c r="B84" s="66" t="s">
        <v>471</v>
      </c>
      <c r="C84" s="66" t="s">
        <v>466</v>
      </c>
      <c r="D84" s="66" t="s">
        <v>472</v>
      </c>
      <c r="E84" s="66" t="s">
        <v>473</v>
      </c>
      <c r="F84" s="67" t="s">
        <v>474</v>
      </c>
      <c r="G84" s="66" t="s">
        <v>1008</v>
      </c>
      <c r="H84" s="66">
        <v>0</v>
      </c>
      <c r="I84" s="66">
        <v>0</v>
      </c>
      <c r="J84" s="66">
        <v>1</v>
      </c>
      <c r="K84" s="66">
        <v>0</v>
      </c>
      <c r="L84" s="66">
        <v>0</v>
      </c>
      <c r="M84" s="66">
        <v>0</v>
      </c>
      <c r="N84" s="66">
        <v>0</v>
      </c>
      <c r="O84" s="66">
        <v>0</v>
      </c>
      <c r="P84" s="66">
        <v>0</v>
      </c>
      <c r="Q84" s="66">
        <v>0</v>
      </c>
      <c r="R84" s="66">
        <v>0</v>
      </c>
      <c r="S84" s="66">
        <v>0</v>
      </c>
      <c r="T84" s="66">
        <v>0</v>
      </c>
      <c r="U84" s="68">
        <v>0.36</v>
      </c>
      <c r="V84" s="68" t="s">
        <v>538</v>
      </c>
      <c r="W84" s="68">
        <v>21</v>
      </c>
      <c r="X84" s="68">
        <v>8</v>
      </c>
      <c r="Y84" s="68">
        <v>12</v>
      </c>
      <c r="Z84" s="68">
        <v>21</v>
      </c>
      <c r="AA84" s="78" t="s">
        <v>531</v>
      </c>
      <c r="AB84" s="70" t="s">
        <v>515</v>
      </c>
      <c r="AC84" s="98"/>
    </row>
    <row r="85" spans="1:29" s="73" customFormat="1" ht="30" x14ac:dyDescent="0.25">
      <c r="A85" s="80">
        <v>714610</v>
      </c>
      <c r="B85" s="66" t="s">
        <v>480</v>
      </c>
      <c r="C85" s="66" t="s">
        <v>42</v>
      </c>
      <c r="D85" s="66" t="s">
        <v>74</v>
      </c>
      <c r="E85" s="66" t="s">
        <v>79</v>
      </c>
      <c r="F85" s="67" t="s">
        <v>481</v>
      </c>
      <c r="G85" s="66"/>
      <c r="H85" s="66">
        <v>0</v>
      </c>
      <c r="I85" s="66">
        <v>0</v>
      </c>
      <c r="J85" s="66">
        <v>1</v>
      </c>
      <c r="K85" s="66">
        <v>0</v>
      </c>
      <c r="L85" s="66">
        <v>1</v>
      </c>
      <c r="M85" s="66">
        <v>0</v>
      </c>
      <c r="N85" s="66">
        <v>1</v>
      </c>
      <c r="O85" s="66">
        <v>0</v>
      </c>
      <c r="P85" s="66">
        <v>0</v>
      </c>
      <c r="Q85" s="66">
        <v>0</v>
      </c>
      <c r="R85" s="66">
        <v>0</v>
      </c>
      <c r="S85" s="66">
        <v>0</v>
      </c>
      <c r="T85" s="66">
        <v>0</v>
      </c>
      <c r="U85" s="68">
        <v>0.56999999999999995</v>
      </c>
      <c r="V85" s="68" t="s">
        <v>538</v>
      </c>
      <c r="W85" s="68">
        <v>21</v>
      </c>
      <c r="X85" s="68">
        <v>8</v>
      </c>
      <c r="Y85" s="68">
        <v>12</v>
      </c>
      <c r="Z85" s="68">
        <v>21</v>
      </c>
      <c r="AA85" s="78" t="s">
        <v>531</v>
      </c>
      <c r="AB85" s="70" t="s">
        <v>515</v>
      </c>
      <c r="AC85" s="98"/>
    </row>
    <row r="86" spans="1:29" s="73" customFormat="1" ht="30" x14ac:dyDescent="0.25">
      <c r="A86" s="80">
        <v>67304</v>
      </c>
      <c r="B86" s="66" t="s">
        <v>485</v>
      </c>
      <c r="C86" s="66" t="s">
        <v>42</v>
      </c>
      <c r="D86" s="66" t="s">
        <v>122</v>
      </c>
      <c r="E86" s="66" t="s">
        <v>129</v>
      </c>
      <c r="F86" s="67" t="s">
        <v>486</v>
      </c>
      <c r="G86" s="66"/>
      <c r="H86" s="66">
        <v>0</v>
      </c>
      <c r="I86" s="66">
        <v>0</v>
      </c>
      <c r="J86" s="66">
        <v>1</v>
      </c>
      <c r="K86" s="66">
        <v>1</v>
      </c>
      <c r="L86" s="66">
        <v>0</v>
      </c>
      <c r="M86" s="66">
        <v>0</v>
      </c>
      <c r="N86" s="66">
        <v>0</v>
      </c>
      <c r="O86" s="66">
        <v>0</v>
      </c>
      <c r="P86" s="66">
        <v>0</v>
      </c>
      <c r="Q86" s="66">
        <v>0</v>
      </c>
      <c r="R86" s="66">
        <v>0</v>
      </c>
      <c r="S86" s="66">
        <v>0</v>
      </c>
      <c r="T86" s="66">
        <v>0</v>
      </c>
      <c r="U86" s="68">
        <v>0.03</v>
      </c>
      <c r="V86" s="68" t="s">
        <v>538</v>
      </c>
      <c r="W86" s="68">
        <v>21</v>
      </c>
      <c r="X86" s="68">
        <v>8</v>
      </c>
      <c r="Y86" s="68">
        <v>12</v>
      </c>
      <c r="Z86" s="68">
        <v>21</v>
      </c>
      <c r="AA86" s="78" t="s">
        <v>531</v>
      </c>
      <c r="AB86" s="70" t="s">
        <v>515</v>
      </c>
      <c r="AC86" s="98"/>
    </row>
    <row r="87" spans="1:29" s="73" customFormat="1" x14ac:dyDescent="0.25">
      <c r="A87" s="80">
        <v>927434</v>
      </c>
      <c r="B87" s="66" t="s">
        <v>49</v>
      </c>
      <c r="C87" s="66" t="s">
        <v>168</v>
      </c>
      <c r="D87" s="66" t="s">
        <v>310</v>
      </c>
      <c r="E87" s="66" t="s">
        <v>332</v>
      </c>
      <c r="F87" s="67" t="s">
        <v>497</v>
      </c>
      <c r="G87" s="66" t="s">
        <v>1008</v>
      </c>
      <c r="H87" s="66">
        <v>0</v>
      </c>
      <c r="I87" s="66">
        <v>1</v>
      </c>
      <c r="J87" s="66">
        <v>1</v>
      </c>
      <c r="K87" s="66" t="s">
        <v>49</v>
      </c>
      <c r="L87" s="66" t="s">
        <v>49</v>
      </c>
      <c r="M87" s="66">
        <v>0</v>
      </c>
      <c r="N87" s="66">
        <v>0</v>
      </c>
      <c r="O87" s="66">
        <v>0</v>
      </c>
      <c r="P87" s="66">
        <v>0</v>
      </c>
      <c r="Q87" s="66">
        <v>0</v>
      </c>
      <c r="R87" s="66">
        <v>0</v>
      </c>
      <c r="S87" s="66">
        <v>0</v>
      </c>
      <c r="T87" s="66">
        <v>0</v>
      </c>
      <c r="U87" s="97">
        <v>0.71</v>
      </c>
      <c r="V87" s="68" t="s">
        <v>538</v>
      </c>
      <c r="W87" s="68">
        <v>21</v>
      </c>
      <c r="X87" s="68">
        <v>8</v>
      </c>
      <c r="Y87" s="68">
        <v>12</v>
      </c>
      <c r="Z87" s="68">
        <v>21</v>
      </c>
      <c r="AA87" s="78" t="s">
        <v>531</v>
      </c>
      <c r="AB87" s="70" t="s">
        <v>515</v>
      </c>
      <c r="AC87" s="98"/>
    </row>
    <row r="88" spans="1:29" s="73" customFormat="1" ht="30" x14ac:dyDescent="0.25">
      <c r="A88" s="80">
        <v>221735</v>
      </c>
      <c r="B88" s="66" t="s">
        <v>177</v>
      </c>
      <c r="C88" s="66" t="s">
        <v>168</v>
      </c>
      <c r="D88" s="66" t="s">
        <v>169</v>
      </c>
      <c r="E88" s="66" t="s">
        <v>170</v>
      </c>
      <c r="F88" s="67" t="s">
        <v>178</v>
      </c>
      <c r="G88" s="66"/>
      <c r="H88" s="66">
        <v>0</v>
      </c>
      <c r="I88" s="66">
        <v>0</v>
      </c>
      <c r="J88" s="66">
        <v>1</v>
      </c>
      <c r="K88" s="66">
        <v>0</v>
      </c>
      <c r="L88" s="66">
        <v>1</v>
      </c>
      <c r="M88" s="66">
        <v>0</v>
      </c>
      <c r="N88" s="66">
        <v>0</v>
      </c>
      <c r="O88" s="66">
        <v>0</v>
      </c>
      <c r="P88" s="66">
        <v>0</v>
      </c>
      <c r="Q88" s="66">
        <v>0</v>
      </c>
      <c r="R88" s="66">
        <v>0</v>
      </c>
      <c r="S88" s="66">
        <v>0</v>
      </c>
      <c r="T88" s="66">
        <v>0</v>
      </c>
      <c r="U88" s="68">
        <v>0.09</v>
      </c>
      <c r="V88" s="68" t="s">
        <v>536</v>
      </c>
      <c r="W88" s="68">
        <v>18</v>
      </c>
      <c r="X88" s="68">
        <v>20</v>
      </c>
      <c r="Y88" s="68">
        <v>12</v>
      </c>
      <c r="Z88" s="68">
        <v>20</v>
      </c>
      <c r="AA88" s="78" t="s">
        <v>531</v>
      </c>
      <c r="AB88" s="70" t="s">
        <v>522</v>
      </c>
      <c r="AC88" s="98"/>
    </row>
    <row r="89" spans="1:29" s="73" customFormat="1" ht="45" x14ac:dyDescent="0.25">
      <c r="A89" s="80">
        <v>241926</v>
      </c>
      <c r="B89" s="66" t="s">
        <v>187</v>
      </c>
      <c r="C89" s="66" t="s">
        <v>168</v>
      </c>
      <c r="D89" s="66" t="s">
        <v>169</v>
      </c>
      <c r="E89" s="66" t="s">
        <v>188</v>
      </c>
      <c r="F89" s="67" t="s">
        <v>189</v>
      </c>
      <c r="G89" s="66"/>
      <c r="H89" s="66">
        <v>0</v>
      </c>
      <c r="I89" s="66">
        <v>0</v>
      </c>
      <c r="J89" s="66">
        <v>0</v>
      </c>
      <c r="K89" s="66">
        <v>0</v>
      </c>
      <c r="L89" s="66">
        <v>0</v>
      </c>
      <c r="M89" s="66">
        <v>0</v>
      </c>
      <c r="N89" s="66">
        <v>0</v>
      </c>
      <c r="O89" s="66">
        <v>1</v>
      </c>
      <c r="P89" s="66">
        <v>0</v>
      </c>
      <c r="Q89" s="66">
        <v>0</v>
      </c>
      <c r="R89" s="66">
        <v>0</v>
      </c>
      <c r="S89" s="66">
        <v>0</v>
      </c>
      <c r="T89" s="66">
        <v>0</v>
      </c>
      <c r="U89" s="68">
        <v>0.03</v>
      </c>
      <c r="V89" s="68" t="s">
        <v>538</v>
      </c>
      <c r="W89" s="68">
        <v>12</v>
      </c>
      <c r="X89" s="68">
        <v>20</v>
      </c>
      <c r="Y89" s="68">
        <v>12</v>
      </c>
      <c r="Z89" s="68">
        <v>20</v>
      </c>
      <c r="AA89" s="78" t="s">
        <v>531</v>
      </c>
      <c r="AB89" s="70" t="s">
        <v>522</v>
      </c>
      <c r="AC89" s="98"/>
    </row>
    <row r="90" spans="1:29" s="73" customFormat="1" ht="30" x14ac:dyDescent="0.25">
      <c r="A90" s="80">
        <v>241893</v>
      </c>
      <c r="B90" s="66" t="s">
        <v>198</v>
      </c>
      <c r="C90" s="66" t="s">
        <v>168</v>
      </c>
      <c r="D90" s="66" t="s">
        <v>169</v>
      </c>
      <c r="E90" s="66" t="s">
        <v>188</v>
      </c>
      <c r="F90" s="67" t="s">
        <v>199</v>
      </c>
      <c r="G90" s="66"/>
      <c r="H90" s="66">
        <v>0</v>
      </c>
      <c r="I90" s="66">
        <v>1</v>
      </c>
      <c r="J90" s="66">
        <v>0</v>
      </c>
      <c r="K90" s="66">
        <v>0</v>
      </c>
      <c r="L90" s="66">
        <v>0</v>
      </c>
      <c r="M90" s="66">
        <v>0</v>
      </c>
      <c r="N90" s="66">
        <v>0</v>
      </c>
      <c r="O90" s="66">
        <v>0</v>
      </c>
      <c r="P90" s="66">
        <v>0</v>
      </c>
      <c r="Q90" s="66">
        <v>0</v>
      </c>
      <c r="R90" s="66">
        <v>0</v>
      </c>
      <c r="S90" s="66">
        <v>0</v>
      </c>
      <c r="T90" s="66">
        <v>0</v>
      </c>
      <c r="U90" s="68">
        <v>0.03</v>
      </c>
      <c r="V90" s="68" t="s">
        <v>538</v>
      </c>
      <c r="W90" s="68">
        <v>12</v>
      </c>
      <c r="X90" s="68">
        <v>20</v>
      </c>
      <c r="Y90" s="68">
        <v>12</v>
      </c>
      <c r="Z90" s="68">
        <v>20</v>
      </c>
      <c r="AA90" s="78" t="s">
        <v>531</v>
      </c>
      <c r="AB90" s="70" t="s">
        <v>522</v>
      </c>
      <c r="AC90" s="98"/>
    </row>
    <row r="91" spans="1:29" s="73" customFormat="1" ht="45" x14ac:dyDescent="0.25">
      <c r="A91" s="80">
        <v>249412</v>
      </c>
      <c r="B91" s="66" t="s">
        <v>270</v>
      </c>
      <c r="C91" s="66" t="s">
        <v>168</v>
      </c>
      <c r="D91" s="66" t="s">
        <v>169</v>
      </c>
      <c r="E91" s="66" t="s">
        <v>252</v>
      </c>
      <c r="F91" s="67" t="s">
        <v>271</v>
      </c>
      <c r="G91" s="66"/>
      <c r="H91" s="66">
        <v>0</v>
      </c>
      <c r="I91" s="66">
        <v>1</v>
      </c>
      <c r="J91" s="66">
        <v>1</v>
      </c>
      <c r="K91" s="66">
        <v>0</v>
      </c>
      <c r="L91" s="66">
        <v>1</v>
      </c>
      <c r="M91" s="66">
        <v>0</v>
      </c>
      <c r="N91" s="66">
        <v>0</v>
      </c>
      <c r="O91" s="66">
        <v>0</v>
      </c>
      <c r="P91" s="66">
        <v>0</v>
      </c>
      <c r="Q91" s="66">
        <v>0</v>
      </c>
      <c r="R91" s="66">
        <v>0</v>
      </c>
      <c r="S91" s="66">
        <v>0</v>
      </c>
      <c r="T91" s="66">
        <v>0</v>
      </c>
      <c r="U91" s="68">
        <v>0.06</v>
      </c>
      <c r="V91" s="68" t="s">
        <v>538</v>
      </c>
      <c r="W91" s="68">
        <v>15</v>
      </c>
      <c r="X91" s="68">
        <v>20</v>
      </c>
      <c r="Y91" s="68">
        <v>12</v>
      </c>
      <c r="Z91" s="68">
        <v>20</v>
      </c>
      <c r="AA91" s="78" t="s">
        <v>531</v>
      </c>
      <c r="AB91" s="70" t="s">
        <v>522</v>
      </c>
      <c r="AC91" s="98"/>
    </row>
    <row r="92" spans="1:29" s="73" customFormat="1" ht="45" x14ac:dyDescent="0.25">
      <c r="A92" s="80">
        <v>783806</v>
      </c>
      <c r="B92" s="66" t="s">
        <v>272</v>
      </c>
      <c r="C92" s="66" t="s">
        <v>168</v>
      </c>
      <c r="D92" s="66" t="s">
        <v>169</v>
      </c>
      <c r="E92" s="66" t="s">
        <v>252</v>
      </c>
      <c r="F92" s="67" t="s">
        <v>273</v>
      </c>
      <c r="G92" s="66"/>
      <c r="H92" s="66">
        <v>0</v>
      </c>
      <c r="I92" s="66">
        <v>1</v>
      </c>
      <c r="J92" s="66">
        <v>1</v>
      </c>
      <c r="K92" s="66">
        <v>0</v>
      </c>
      <c r="L92" s="66">
        <v>0</v>
      </c>
      <c r="M92" s="66">
        <v>0</v>
      </c>
      <c r="N92" s="66">
        <v>0</v>
      </c>
      <c r="O92" s="66">
        <v>0</v>
      </c>
      <c r="P92" s="66">
        <v>0</v>
      </c>
      <c r="Q92" s="66">
        <v>0</v>
      </c>
      <c r="R92" s="66">
        <v>0</v>
      </c>
      <c r="S92" s="66">
        <v>0</v>
      </c>
      <c r="T92" s="66">
        <v>0</v>
      </c>
      <c r="U92" s="68">
        <v>0.03</v>
      </c>
      <c r="V92" s="68" t="s">
        <v>538</v>
      </c>
      <c r="W92" s="68">
        <v>12</v>
      </c>
      <c r="X92" s="68">
        <v>20</v>
      </c>
      <c r="Y92" s="68">
        <v>12</v>
      </c>
      <c r="Z92" s="68">
        <v>20</v>
      </c>
      <c r="AA92" s="78" t="s">
        <v>531</v>
      </c>
      <c r="AB92" s="70" t="s">
        <v>522</v>
      </c>
      <c r="AC92" s="98"/>
    </row>
    <row r="93" spans="1:29" s="73" customFormat="1" ht="30" x14ac:dyDescent="0.25">
      <c r="A93" s="80">
        <v>247327</v>
      </c>
      <c r="B93" s="66" t="s">
        <v>285</v>
      </c>
      <c r="C93" s="66" t="s">
        <v>168</v>
      </c>
      <c r="D93" s="66" t="s">
        <v>169</v>
      </c>
      <c r="E93" s="66" t="s">
        <v>275</v>
      </c>
      <c r="F93" s="67" t="s">
        <v>286</v>
      </c>
      <c r="G93" s="66"/>
      <c r="H93" s="66">
        <v>1</v>
      </c>
      <c r="I93" s="66">
        <v>1</v>
      </c>
      <c r="J93" s="66">
        <v>1</v>
      </c>
      <c r="K93" s="66">
        <v>1</v>
      </c>
      <c r="L93" s="66">
        <v>1</v>
      </c>
      <c r="M93" s="66">
        <v>1</v>
      </c>
      <c r="N93" s="66">
        <v>1</v>
      </c>
      <c r="O93" s="66">
        <v>0</v>
      </c>
      <c r="P93" s="66">
        <v>1</v>
      </c>
      <c r="Q93" s="66">
        <v>1</v>
      </c>
      <c r="R93" s="66">
        <v>0</v>
      </c>
      <c r="S93" s="66">
        <v>1</v>
      </c>
      <c r="T93" s="66">
        <v>1</v>
      </c>
      <c r="U93" s="68">
        <v>0.56999999999999995</v>
      </c>
      <c r="V93" s="68" t="s">
        <v>538</v>
      </c>
      <c r="W93" s="68">
        <v>18</v>
      </c>
      <c r="X93" s="68">
        <v>20</v>
      </c>
      <c r="Y93" s="68">
        <v>12</v>
      </c>
      <c r="Z93" s="68">
        <v>20</v>
      </c>
      <c r="AA93" s="78" t="s">
        <v>531</v>
      </c>
      <c r="AB93" s="70" t="s">
        <v>522</v>
      </c>
      <c r="AC93" s="98"/>
    </row>
    <row r="94" spans="1:29" s="73" customFormat="1" ht="30" x14ac:dyDescent="0.25">
      <c r="A94" s="80">
        <v>701921</v>
      </c>
      <c r="B94" s="66" t="s">
        <v>292</v>
      </c>
      <c r="C94" s="66" t="s">
        <v>168</v>
      </c>
      <c r="D94" s="66" t="s">
        <v>169</v>
      </c>
      <c r="E94" s="66" t="s">
        <v>290</v>
      </c>
      <c r="F94" s="67" t="s">
        <v>293</v>
      </c>
      <c r="G94" s="66"/>
      <c r="H94" s="66">
        <v>0</v>
      </c>
      <c r="I94" s="66">
        <v>0</v>
      </c>
      <c r="J94" s="66">
        <v>0</v>
      </c>
      <c r="K94" s="66">
        <v>0</v>
      </c>
      <c r="L94" s="66">
        <v>1</v>
      </c>
      <c r="M94" s="66">
        <v>0</v>
      </c>
      <c r="N94" s="66">
        <v>0</v>
      </c>
      <c r="O94" s="66">
        <v>0</v>
      </c>
      <c r="P94" s="66">
        <v>0</v>
      </c>
      <c r="Q94" s="66">
        <v>0</v>
      </c>
      <c r="R94" s="66">
        <v>0</v>
      </c>
      <c r="S94" s="66">
        <v>0</v>
      </c>
      <c r="T94" s="66">
        <v>0</v>
      </c>
      <c r="U94" s="68">
        <v>0.03</v>
      </c>
      <c r="V94" s="68" t="s">
        <v>538</v>
      </c>
      <c r="W94" s="68">
        <v>15</v>
      </c>
      <c r="X94" s="68">
        <v>20</v>
      </c>
      <c r="Y94" s="68">
        <v>12</v>
      </c>
      <c r="Z94" s="68">
        <v>20</v>
      </c>
      <c r="AA94" s="78" t="s">
        <v>531</v>
      </c>
      <c r="AB94" s="70" t="s">
        <v>522</v>
      </c>
      <c r="AC94" s="98"/>
    </row>
    <row r="95" spans="1:29" s="73" customFormat="1" ht="30" x14ac:dyDescent="0.25">
      <c r="A95" s="80">
        <v>256975</v>
      </c>
      <c r="B95" s="66" t="s">
        <v>296</v>
      </c>
      <c r="C95" s="66" t="s">
        <v>168</v>
      </c>
      <c r="D95" s="66" t="s">
        <v>169</v>
      </c>
      <c r="E95" s="66" t="s">
        <v>290</v>
      </c>
      <c r="F95" s="67" t="s">
        <v>297</v>
      </c>
      <c r="G95" s="66"/>
      <c r="H95" s="66">
        <v>0</v>
      </c>
      <c r="I95" s="66">
        <v>0</v>
      </c>
      <c r="J95" s="66">
        <v>0</v>
      </c>
      <c r="K95" s="66">
        <v>0</v>
      </c>
      <c r="L95" s="66">
        <v>0</v>
      </c>
      <c r="M95" s="66">
        <v>0</v>
      </c>
      <c r="N95" s="66">
        <v>0</v>
      </c>
      <c r="O95" s="66">
        <v>0</v>
      </c>
      <c r="P95" s="66">
        <v>1</v>
      </c>
      <c r="Q95" s="66">
        <v>1</v>
      </c>
      <c r="R95" s="66">
        <v>0</v>
      </c>
      <c r="S95" s="66">
        <v>0</v>
      </c>
      <c r="T95" s="66">
        <v>0</v>
      </c>
      <c r="U95" s="68">
        <v>0.03</v>
      </c>
      <c r="V95" s="68" t="s">
        <v>538</v>
      </c>
      <c r="W95" s="68">
        <v>12</v>
      </c>
      <c r="X95" s="68">
        <v>20</v>
      </c>
      <c r="Y95" s="68">
        <v>12</v>
      </c>
      <c r="Z95" s="68">
        <v>20</v>
      </c>
      <c r="AA95" s="78" t="s">
        <v>531</v>
      </c>
      <c r="AB95" s="70" t="s">
        <v>522</v>
      </c>
      <c r="AC95" s="98"/>
    </row>
    <row r="96" spans="1:29" s="73" customFormat="1" ht="30" x14ac:dyDescent="0.25">
      <c r="A96" s="80">
        <v>374348</v>
      </c>
      <c r="B96" s="66" t="s">
        <v>49</v>
      </c>
      <c r="C96" s="66" t="s">
        <v>168</v>
      </c>
      <c r="D96" s="66" t="s">
        <v>310</v>
      </c>
      <c r="E96" s="66" t="s">
        <v>332</v>
      </c>
      <c r="F96" s="67" t="s">
        <v>333</v>
      </c>
      <c r="G96" s="66" t="s">
        <v>1008</v>
      </c>
      <c r="H96" s="66">
        <v>0</v>
      </c>
      <c r="I96" s="66">
        <v>0</v>
      </c>
      <c r="J96" s="66">
        <v>0</v>
      </c>
      <c r="K96" s="66">
        <v>0</v>
      </c>
      <c r="L96" s="66">
        <v>1</v>
      </c>
      <c r="M96" s="66">
        <v>0</v>
      </c>
      <c r="N96" s="66">
        <v>0</v>
      </c>
      <c r="O96" s="66">
        <v>0</v>
      </c>
      <c r="P96" s="66">
        <v>0</v>
      </c>
      <c r="Q96" s="66">
        <v>0</v>
      </c>
      <c r="R96" s="66">
        <v>0</v>
      </c>
      <c r="S96" s="66">
        <v>0</v>
      </c>
      <c r="T96" s="66">
        <v>0</v>
      </c>
      <c r="U96" s="68">
        <v>0.36</v>
      </c>
      <c r="V96" s="68" t="s">
        <v>538</v>
      </c>
      <c r="W96" s="68">
        <v>15</v>
      </c>
      <c r="X96" s="68">
        <v>20</v>
      </c>
      <c r="Y96" s="68">
        <v>12</v>
      </c>
      <c r="Z96" s="68">
        <v>20</v>
      </c>
      <c r="AA96" s="78" t="s">
        <v>531</v>
      </c>
      <c r="AB96" s="70" t="s">
        <v>522</v>
      </c>
      <c r="AC96" s="98"/>
    </row>
    <row r="97" spans="1:29" s="73" customFormat="1" x14ac:dyDescent="0.25">
      <c r="A97" s="80">
        <v>61697</v>
      </c>
      <c r="B97" s="66" t="s">
        <v>50</v>
      </c>
      <c r="C97" s="66" t="s">
        <v>42</v>
      </c>
      <c r="D97" s="66" t="s">
        <v>43</v>
      </c>
      <c r="E97" s="66" t="s">
        <v>51</v>
      </c>
      <c r="F97" s="67" t="s">
        <v>52</v>
      </c>
      <c r="G97" s="66"/>
      <c r="H97" s="66">
        <v>0</v>
      </c>
      <c r="I97" s="66">
        <v>0</v>
      </c>
      <c r="J97" s="66">
        <v>0</v>
      </c>
      <c r="K97" s="66">
        <v>0</v>
      </c>
      <c r="L97" s="66">
        <v>1</v>
      </c>
      <c r="M97" s="66">
        <v>0</v>
      </c>
      <c r="N97" s="66">
        <v>0</v>
      </c>
      <c r="O97" s="66">
        <v>0</v>
      </c>
      <c r="P97" s="66">
        <v>0</v>
      </c>
      <c r="Q97" s="66">
        <v>0</v>
      </c>
      <c r="R97" s="66">
        <v>0</v>
      </c>
      <c r="S97" s="66">
        <v>0</v>
      </c>
      <c r="T97" s="66">
        <v>0</v>
      </c>
      <c r="U97" s="68">
        <v>0.18</v>
      </c>
      <c r="V97" s="68" t="s">
        <v>538</v>
      </c>
      <c r="W97" s="68">
        <v>12</v>
      </c>
      <c r="X97" s="68">
        <v>8</v>
      </c>
      <c r="Y97" s="68">
        <v>18</v>
      </c>
      <c r="Z97" s="68">
        <v>18</v>
      </c>
      <c r="AA97" s="78" t="s">
        <v>531</v>
      </c>
      <c r="AB97" s="70" t="s">
        <v>516</v>
      </c>
      <c r="AC97" s="98" t="s">
        <v>528</v>
      </c>
    </row>
    <row r="98" spans="1:29" s="73" customFormat="1" ht="30" x14ac:dyDescent="0.25">
      <c r="A98" s="80">
        <v>199194</v>
      </c>
      <c r="B98" s="66" t="s">
        <v>68</v>
      </c>
      <c r="C98" s="66" t="s">
        <v>42</v>
      </c>
      <c r="D98" s="66" t="s">
        <v>43</v>
      </c>
      <c r="E98" s="66" t="s">
        <v>44</v>
      </c>
      <c r="F98" s="67" t="s">
        <v>69</v>
      </c>
      <c r="G98" s="66"/>
      <c r="H98" s="66">
        <v>1</v>
      </c>
      <c r="I98" s="66">
        <v>1</v>
      </c>
      <c r="J98" s="66">
        <v>1</v>
      </c>
      <c r="K98" s="66">
        <v>1</v>
      </c>
      <c r="L98" s="66">
        <v>1</v>
      </c>
      <c r="M98" s="66">
        <v>1</v>
      </c>
      <c r="N98" s="66">
        <v>1</v>
      </c>
      <c r="O98" s="66">
        <v>0</v>
      </c>
      <c r="P98" s="66">
        <v>1</v>
      </c>
      <c r="Q98" s="66">
        <v>0</v>
      </c>
      <c r="R98" s="66">
        <v>0</v>
      </c>
      <c r="S98" s="66">
        <v>0</v>
      </c>
      <c r="T98" s="66">
        <v>1</v>
      </c>
      <c r="U98" s="68">
        <v>1.02</v>
      </c>
      <c r="V98" s="68" t="s">
        <v>538</v>
      </c>
      <c r="W98" s="68">
        <v>18</v>
      </c>
      <c r="X98" s="68">
        <v>12</v>
      </c>
      <c r="Y98" s="68">
        <v>12</v>
      </c>
      <c r="Z98" s="68">
        <v>18</v>
      </c>
      <c r="AA98" s="78" t="s">
        <v>531</v>
      </c>
      <c r="AB98" s="70" t="s">
        <v>515</v>
      </c>
      <c r="AC98" s="98" t="s">
        <v>528</v>
      </c>
    </row>
    <row r="99" spans="1:29" s="73" customFormat="1" x14ac:dyDescent="0.25">
      <c r="A99" s="80">
        <v>199188</v>
      </c>
      <c r="B99" s="66" t="s">
        <v>154</v>
      </c>
      <c r="C99" s="66" t="s">
        <v>42</v>
      </c>
      <c r="D99" s="66" t="s">
        <v>122</v>
      </c>
      <c r="E99" s="66" t="s">
        <v>129</v>
      </c>
      <c r="F99" s="67" t="s">
        <v>155</v>
      </c>
      <c r="G99" s="66"/>
      <c r="H99" s="66">
        <v>0</v>
      </c>
      <c r="I99" s="66">
        <v>0</v>
      </c>
      <c r="J99" s="66">
        <v>0</v>
      </c>
      <c r="K99" s="66">
        <v>1</v>
      </c>
      <c r="L99" s="66">
        <v>1</v>
      </c>
      <c r="M99" s="66">
        <v>0</v>
      </c>
      <c r="N99" s="66">
        <v>1</v>
      </c>
      <c r="O99" s="66">
        <v>1</v>
      </c>
      <c r="P99" s="66">
        <v>1</v>
      </c>
      <c r="Q99" s="66">
        <v>0</v>
      </c>
      <c r="R99" s="66">
        <v>1</v>
      </c>
      <c r="S99" s="66">
        <v>1</v>
      </c>
      <c r="T99" s="66">
        <v>0</v>
      </c>
      <c r="U99" s="68">
        <v>1.17</v>
      </c>
      <c r="V99" s="68" t="s">
        <v>538</v>
      </c>
      <c r="W99" s="68">
        <v>18</v>
      </c>
      <c r="X99" s="68">
        <v>8</v>
      </c>
      <c r="Y99" s="68">
        <v>12</v>
      </c>
      <c r="Z99" s="68">
        <v>18</v>
      </c>
      <c r="AA99" s="78" t="s">
        <v>531</v>
      </c>
      <c r="AB99" s="70" t="s">
        <v>515</v>
      </c>
      <c r="AC99" s="98"/>
    </row>
    <row r="100" spans="1:29" s="73" customFormat="1" x14ac:dyDescent="0.25">
      <c r="A100" s="80">
        <v>794752</v>
      </c>
      <c r="B100" s="68"/>
      <c r="C100" s="66" t="s">
        <v>168</v>
      </c>
      <c r="D100" s="66" t="s">
        <v>169</v>
      </c>
      <c r="E100" s="66" t="s">
        <v>188</v>
      </c>
      <c r="F100" s="67" t="s">
        <v>194</v>
      </c>
      <c r="G100" s="66"/>
      <c r="H100" s="66">
        <v>0</v>
      </c>
      <c r="I100" s="66">
        <v>0</v>
      </c>
      <c r="J100" s="66">
        <v>1</v>
      </c>
      <c r="K100" s="66">
        <v>0</v>
      </c>
      <c r="L100" s="66">
        <v>0</v>
      </c>
      <c r="M100" s="66">
        <v>0</v>
      </c>
      <c r="N100" s="66">
        <v>1</v>
      </c>
      <c r="O100" s="66">
        <v>1</v>
      </c>
      <c r="P100" s="66">
        <v>0</v>
      </c>
      <c r="Q100" s="66">
        <v>0</v>
      </c>
      <c r="R100" s="66">
        <v>0</v>
      </c>
      <c r="S100" s="66">
        <v>0</v>
      </c>
      <c r="T100" s="66">
        <v>1</v>
      </c>
      <c r="U100" s="68">
        <v>0.48</v>
      </c>
      <c r="V100" s="68" t="s">
        <v>538</v>
      </c>
      <c r="W100" s="68">
        <v>18</v>
      </c>
      <c r="X100" s="68">
        <v>8</v>
      </c>
      <c r="Y100" s="68">
        <v>12</v>
      </c>
      <c r="Z100" s="68">
        <v>18</v>
      </c>
      <c r="AA100" s="78" t="s">
        <v>531</v>
      </c>
      <c r="AB100" s="70" t="s">
        <v>515</v>
      </c>
      <c r="AC100" s="98"/>
    </row>
    <row r="101" spans="1:29" s="73" customFormat="1" x14ac:dyDescent="0.25">
      <c r="A101" s="80">
        <v>235060</v>
      </c>
      <c r="B101" s="68"/>
      <c r="C101" s="66" t="s">
        <v>168</v>
      </c>
      <c r="D101" s="66" t="s">
        <v>169</v>
      </c>
      <c r="E101" s="66" t="s">
        <v>188</v>
      </c>
      <c r="F101" s="67" t="s">
        <v>200</v>
      </c>
      <c r="G101" s="66"/>
      <c r="H101" s="66">
        <v>0</v>
      </c>
      <c r="I101" s="66">
        <v>0</v>
      </c>
      <c r="J101" s="66">
        <v>0</v>
      </c>
      <c r="K101" s="66">
        <v>0</v>
      </c>
      <c r="L101" s="66">
        <v>0</v>
      </c>
      <c r="M101" s="66">
        <v>0</v>
      </c>
      <c r="N101" s="66">
        <v>1</v>
      </c>
      <c r="O101" s="66">
        <v>0</v>
      </c>
      <c r="P101" s="66">
        <v>0</v>
      </c>
      <c r="Q101" s="66">
        <v>0</v>
      </c>
      <c r="R101" s="66">
        <v>0</v>
      </c>
      <c r="S101" s="66">
        <v>0</v>
      </c>
      <c r="T101" s="66">
        <v>1</v>
      </c>
      <c r="U101" s="68">
        <v>0.18</v>
      </c>
      <c r="V101" s="68" t="s">
        <v>538</v>
      </c>
      <c r="W101" s="68">
        <v>18</v>
      </c>
      <c r="X101" s="68">
        <v>8</v>
      </c>
      <c r="Y101" s="68">
        <v>12</v>
      </c>
      <c r="Z101" s="68">
        <v>18</v>
      </c>
      <c r="AA101" s="78" t="s">
        <v>531</v>
      </c>
      <c r="AB101" s="70" t="s">
        <v>515</v>
      </c>
      <c r="AC101" s="98"/>
    </row>
    <row r="102" spans="1:29" s="73" customFormat="1" x14ac:dyDescent="0.25">
      <c r="A102" s="80">
        <v>235061</v>
      </c>
      <c r="B102" s="68"/>
      <c r="C102" s="66" t="s">
        <v>168</v>
      </c>
      <c r="D102" s="66" t="s">
        <v>169</v>
      </c>
      <c r="E102" s="66" t="s">
        <v>188</v>
      </c>
      <c r="F102" s="67" t="s">
        <v>201</v>
      </c>
      <c r="G102" s="66"/>
      <c r="H102" s="66">
        <v>0</v>
      </c>
      <c r="I102" s="66">
        <v>0</v>
      </c>
      <c r="J102" s="66">
        <v>1</v>
      </c>
      <c r="K102" s="66">
        <v>0</v>
      </c>
      <c r="L102" s="66">
        <v>0</v>
      </c>
      <c r="M102" s="66">
        <v>0</v>
      </c>
      <c r="N102" s="66">
        <v>0</v>
      </c>
      <c r="O102" s="66">
        <v>0</v>
      </c>
      <c r="P102" s="66">
        <v>0</v>
      </c>
      <c r="Q102" s="66">
        <v>0</v>
      </c>
      <c r="R102" s="66">
        <v>0</v>
      </c>
      <c r="S102" s="66">
        <v>0</v>
      </c>
      <c r="T102" s="66">
        <v>0</v>
      </c>
      <c r="U102" s="68">
        <v>0.03</v>
      </c>
      <c r="V102" s="68" t="s">
        <v>538</v>
      </c>
      <c r="W102" s="68">
        <v>18</v>
      </c>
      <c r="X102" s="68">
        <v>8</v>
      </c>
      <c r="Y102" s="68">
        <v>12</v>
      </c>
      <c r="Z102" s="68">
        <v>18</v>
      </c>
      <c r="AA102" s="78" t="s">
        <v>531</v>
      </c>
      <c r="AB102" s="70" t="s">
        <v>515</v>
      </c>
      <c r="AC102" s="98"/>
    </row>
    <row r="103" spans="1:29" s="73" customFormat="1" x14ac:dyDescent="0.25">
      <c r="A103" s="80">
        <v>235062</v>
      </c>
      <c r="B103" s="68"/>
      <c r="C103" s="66" t="s">
        <v>168</v>
      </c>
      <c r="D103" s="66" t="s">
        <v>169</v>
      </c>
      <c r="E103" s="66" t="s">
        <v>188</v>
      </c>
      <c r="F103" s="67" t="s">
        <v>203</v>
      </c>
      <c r="G103" s="66"/>
      <c r="H103" s="66">
        <v>1</v>
      </c>
      <c r="I103" s="66" t="s">
        <v>49</v>
      </c>
      <c r="J103" s="66" t="s">
        <v>49</v>
      </c>
      <c r="K103" s="66">
        <v>1</v>
      </c>
      <c r="L103" s="66" t="s">
        <v>49</v>
      </c>
      <c r="M103" s="66">
        <v>1</v>
      </c>
      <c r="N103" s="66">
        <v>1</v>
      </c>
      <c r="O103" s="66">
        <v>1</v>
      </c>
      <c r="P103" s="66">
        <v>1</v>
      </c>
      <c r="Q103" s="66" t="s">
        <v>49</v>
      </c>
      <c r="R103" s="66" t="s">
        <v>49</v>
      </c>
      <c r="S103" s="66">
        <v>1</v>
      </c>
      <c r="T103" s="66">
        <v>1</v>
      </c>
      <c r="U103" s="68">
        <v>1.35</v>
      </c>
      <c r="V103" s="68" t="s">
        <v>538</v>
      </c>
      <c r="W103" s="68">
        <v>18</v>
      </c>
      <c r="X103" s="68">
        <v>8</v>
      </c>
      <c r="Y103" s="68">
        <v>12</v>
      </c>
      <c r="Z103" s="68">
        <v>18</v>
      </c>
      <c r="AA103" s="78" t="s">
        <v>531</v>
      </c>
      <c r="AB103" s="70" t="s">
        <v>515</v>
      </c>
      <c r="AC103" s="98"/>
    </row>
    <row r="104" spans="1:29" s="73" customFormat="1" x14ac:dyDescent="0.25">
      <c r="A104" s="80">
        <v>273055</v>
      </c>
      <c r="B104" s="66" t="s">
        <v>210</v>
      </c>
      <c r="C104" s="66" t="s">
        <v>168</v>
      </c>
      <c r="D104" s="66" t="s">
        <v>169</v>
      </c>
      <c r="E104" s="66" t="s">
        <v>188</v>
      </c>
      <c r="F104" s="67" t="s">
        <v>211</v>
      </c>
      <c r="G104" s="66"/>
      <c r="H104" s="66">
        <v>0</v>
      </c>
      <c r="I104" s="66">
        <v>0</v>
      </c>
      <c r="J104" s="66">
        <v>0</v>
      </c>
      <c r="K104" s="66">
        <v>0</v>
      </c>
      <c r="L104" s="66">
        <v>0</v>
      </c>
      <c r="M104" s="66">
        <v>0</v>
      </c>
      <c r="N104" s="66">
        <v>1</v>
      </c>
      <c r="O104" s="66">
        <v>0</v>
      </c>
      <c r="P104" s="66">
        <v>0</v>
      </c>
      <c r="Q104" s="66">
        <v>0</v>
      </c>
      <c r="R104" s="66">
        <v>0</v>
      </c>
      <c r="S104" s="66">
        <v>0</v>
      </c>
      <c r="T104" s="66">
        <v>0</v>
      </c>
      <c r="U104" s="68">
        <v>0.12</v>
      </c>
      <c r="V104" s="68" t="s">
        <v>538</v>
      </c>
      <c r="W104" s="68">
        <v>18</v>
      </c>
      <c r="X104" s="68">
        <v>12</v>
      </c>
      <c r="Y104" s="68">
        <v>12</v>
      </c>
      <c r="Z104" s="68">
        <v>18</v>
      </c>
      <c r="AA104" s="78" t="s">
        <v>531</v>
      </c>
      <c r="AB104" s="70" t="s">
        <v>515</v>
      </c>
      <c r="AC104" s="98"/>
    </row>
    <row r="105" spans="1:29" s="73" customFormat="1" x14ac:dyDescent="0.25">
      <c r="A105" s="80">
        <v>844327</v>
      </c>
      <c r="B105" s="68"/>
      <c r="C105" s="66" t="s">
        <v>168</v>
      </c>
      <c r="D105" s="66" t="s">
        <v>169</v>
      </c>
      <c r="E105" s="66" t="s">
        <v>188</v>
      </c>
      <c r="F105" s="67" t="s">
        <v>212</v>
      </c>
      <c r="G105" s="66"/>
      <c r="H105" s="66">
        <v>0</v>
      </c>
      <c r="I105" s="66">
        <v>0</v>
      </c>
      <c r="J105" s="66">
        <v>0</v>
      </c>
      <c r="K105" s="66">
        <v>0</v>
      </c>
      <c r="L105" s="66">
        <v>0</v>
      </c>
      <c r="M105" s="66">
        <v>0</v>
      </c>
      <c r="N105" s="66">
        <v>1</v>
      </c>
      <c r="O105" s="66">
        <v>0</v>
      </c>
      <c r="P105" s="66">
        <v>0</v>
      </c>
      <c r="Q105" s="66">
        <v>0</v>
      </c>
      <c r="R105" s="66">
        <v>0</v>
      </c>
      <c r="S105" s="66">
        <v>0</v>
      </c>
      <c r="T105" s="66">
        <v>0</v>
      </c>
      <c r="U105" s="68">
        <v>0.03</v>
      </c>
      <c r="V105" s="68" t="s">
        <v>538</v>
      </c>
      <c r="W105" s="68">
        <v>18</v>
      </c>
      <c r="X105" s="68">
        <v>8</v>
      </c>
      <c r="Y105" s="68">
        <v>12</v>
      </c>
      <c r="Z105" s="68">
        <v>18</v>
      </c>
      <c r="AA105" s="78" t="s">
        <v>531</v>
      </c>
      <c r="AB105" s="70" t="s">
        <v>515</v>
      </c>
      <c r="AC105" s="98"/>
    </row>
    <row r="106" spans="1:29" s="73" customFormat="1" x14ac:dyDescent="0.25">
      <c r="A106" s="80">
        <v>239236</v>
      </c>
      <c r="B106" s="68"/>
      <c r="C106" s="66" t="s">
        <v>168</v>
      </c>
      <c r="D106" s="66" t="s">
        <v>169</v>
      </c>
      <c r="E106" s="66" t="s">
        <v>188</v>
      </c>
      <c r="F106" s="67" t="s">
        <v>213</v>
      </c>
      <c r="G106" s="66"/>
      <c r="H106" s="66">
        <v>0</v>
      </c>
      <c r="I106" s="66">
        <v>0</v>
      </c>
      <c r="J106" s="66">
        <v>0</v>
      </c>
      <c r="K106" s="66">
        <v>0</v>
      </c>
      <c r="L106" s="66">
        <v>0</v>
      </c>
      <c r="M106" s="66">
        <v>0</v>
      </c>
      <c r="N106" s="66">
        <v>1</v>
      </c>
      <c r="O106" s="66">
        <v>0</v>
      </c>
      <c r="P106" s="66">
        <v>1</v>
      </c>
      <c r="Q106" s="66">
        <v>0</v>
      </c>
      <c r="R106" s="66">
        <v>1</v>
      </c>
      <c r="S106" s="66">
        <v>0</v>
      </c>
      <c r="T106" s="66">
        <v>1</v>
      </c>
      <c r="U106" s="68">
        <v>0.6</v>
      </c>
      <c r="V106" s="68" t="s">
        <v>538</v>
      </c>
      <c r="W106" s="68">
        <v>18</v>
      </c>
      <c r="X106" s="68">
        <v>8</v>
      </c>
      <c r="Y106" s="68">
        <v>12</v>
      </c>
      <c r="Z106" s="68">
        <v>18</v>
      </c>
      <c r="AA106" s="78" t="s">
        <v>531</v>
      </c>
      <c r="AB106" s="70" t="s">
        <v>515</v>
      </c>
      <c r="AC106" s="98"/>
    </row>
    <row r="107" spans="1:29" s="73" customFormat="1" x14ac:dyDescent="0.25">
      <c r="A107" s="80">
        <v>224041</v>
      </c>
      <c r="B107" s="68"/>
      <c r="C107" s="66" t="s">
        <v>168</v>
      </c>
      <c r="D107" s="66" t="s">
        <v>169</v>
      </c>
      <c r="E107" s="66" t="s">
        <v>188</v>
      </c>
      <c r="F107" s="67" t="s">
        <v>220</v>
      </c>
      <c r="G107" s="66"/>
      <c r="H107" s="66">
        <v>0</v>
      </c>
      <c r="I107" s="66">
        <v>0</v>
      </c>
      <c r="J107" s="66">
        <v>0</v>
      </c>
      <c r="K107" s="66">
        <v>0</v>
      </c>
      <c r="L107" s="66">
        <v>1</v>
      </c>
      <c r="M107" s="66">
        <v>0</v>
      </c>
      <c r="N107" s="66">
        <v>1</v>
      </c>
      <c r="O107" s="66">
        <v>1</v>
      </c>
      <c r="P107" s="66">
        <v>1</v>
      </c>
      <c r="Q107" s="66">
        <v>0</v>
      </c>
      <c r="R107" s="66">
        <v>0</v>
      </c>
      <c r="S107" s="66">
        <v>1</v>
      </c>
      <c r="T107" s="66">
        <v>0</v>
      </c>
      <c r="U107" s="68">
        <v>0.66</v>
      </c>
      <c r="V107" s="68" t="s">
        <v>538</v>
      </c>
      <c r="W107" s="68">
        <v>18</v>
      </c>
      <c r="X107" s="68">
        <v>8</v>
      </c>
      <c r="Y107" s="68">
        <v>12</v>
      </c>
      <c r="Z107" s="68">
        <v>18</v>
      </c>
      <c r="AA107" s="78" t="s">
        <v>531</v>
      </c>
      <c r="AB107" s="70" t="s">
        <v>515</v>
      </c>
      <c r="AC107" s="98"/>
    </row>
    <row r="108" spans="1:29" s="73" customFormat="1" ht="30" x14ac:dyDescent="0.25">
      <c r="A108" s="80">
        <v>234671</v>
      </c>
      <c r="B108" s="66" t="s">
        <v>227</v>
      </c>
      <c r="C108" s="66" t="s">
        <v>168</v>
      </c>
      <c r="D108" s="66" t="s">
        <v>169</v>
      </c>
      <c r="E108" s="66" t="s">
        <v>188</v>
      </c>
      <c r="F108" s="67" t="s">
        <v>228</v>
      </c>
      <c r="G108" s="66"/>
      <c r="H108" s="66">
        <v>0</v>
      </c>
      <c r="I108" s="66">
        <v>0</v>
      </c>
      <c r="J108" s="66">
        <v>0</v>
      </c>
      <c r="K108" s="66">
        <v>1</v>
      </c>
      <c r="L108" s="66">
        <v>0</v>
      </c>
      <c r="M108" s="66">
        <v>1</v>
      </c>
      <c r="N108" s="66">
        <v>1</v>
      </c>
      <c r="O108" s="66">
        <v>1</v>
      </c>
      <c r="P108" s="66">
        <v>0</v>
      </c>
      <c r="Q108" s="66">
        <v>1</v>
      </c>
      <c r="R108" s="66">
        <v>1</v>
      </c>
      <c r="S108" s="66">
        <v>0</v>
      </c>
      <c r="T108" s="66">
        <v>1</v>
      </c>
      <c r="U108" s="68">
        <v>0.18</v>
      </c>
      <c r="V108" s="68" t="s">
        <v>538</v>
      </c>
      <c r="W108" s="68">
        <v>18</v>
      </c>
      <c r="X108" s="68">
        <v>8</v>
      </c>
      <c r="Y108" s="68">
        <v>12</v>
      </c>
      <c r="Z108" s="68">
        <v>18</v>
      </c>
      <c r="AA108" s="78" t="s">
        <v>531</v>
      </c>
      <c r="AB108" s="70" t="s">
        <v>515</v>
      </c>
      <c r="AC108" s="98"/>
    </row>
    <row r="109" spans="1:29" s="73" customFormat="1" x14ac:dyDescent="0.25">
      <c r="A109" s="80">
        <v>14651</v>
      </c>
      <c r="B109" s="68"/>
      <c r="C109" s="66" t="s">
        <v>168</v>
      </c>
      <c r="D109" s="66" t="s">
        <v>169</v>
      </c>
      <c r="E109" s="66" t="s">
        <v>188</v>
      </c>
      <c r="F109" s="67" t="s">
        <v>230</v>
      </c>
      <c r="G109" s="66"/>
      <c r="H109" s="66">
        <v>0</v>
      </c>
      <c r="I109" s="66">
        <v>0</v>
      </c>
      <c r="J109" s="66">
        <v>0</v>
      </c>
      <c r="K109" s="66">
        <v>0</v>
      </c>
      <c r="L109" s="66">
        <v>0</v>
      </c>
      <c r="M109" s="66">
        <v>0</v>
      </c>
      <c r="N109" s="66">
        <v>0</v>
      </c>
      <c r="O109" s="66">
        <v>0</v>
      </c>
      <c r="P109" s="66">
        <v>0</v>
      </c>
      <c r="Q109" s="66">
        <v>1</v>
      </c>
      <c r="R109" s="66">
        <v>0</v>
      </c>
      <c r="S109" s="66">
        <v>0</v>
      </c>
      <c r="T109" s="66">
        <v>0</v>
      </c>
      <c r="U109" s="68">
        <v>0.06</v>
      </c>
      <c r="V109" s="68" t="s">
        <v>538</v>
      </c>
      <c r="W109" s="68">
        <v>18</v>
      </c>
      <c r="X109" s="68">
        <v>8</v>
      </c>
      <c r="Y109" s="68">
        <v>12</v>
      </c>
      <c r="Z109" s="68">
        <v>18</v>
      </c>
      <c r="AA109" s="78" t="s">
        <v>531</v>
      </c>
      <c r="AB109" s="70" t="s">
        <v>515</v>
      </c>
      <c r="AC109" s="98"/>
    </row>
    <row r="110" spans="1:29" s="73" customFormat="1" ht="30" x14ac:dyDescent="0.25">
      <c r="A110" s="80">
        <v>236066</v>
      </c>
      <c r="B110" s="68"/>
      <c r="C110" s="66" t="s">
        <v>168</v>
      </c>
      <c r="D110" s="66" t="s">
        <v>169</v>
      </c>
      <c r="E110" s="66" t="s">
        <v>275</v>
      </c>
      <c r="F110" s="67" t="s">
        <v>284</v>
      </c>
      <c r="G110" s="66"/>
      <c r="H110" s="66">
        <v>1</v>
      </c>
      <c r="I110" s="66">
        <v>1</v>
      </c>
      <c r="J110" s="66">
        <v>1</v>
      </c>
      <c r="K110" s="66">
        <v>1</v>
      </c>
      <c r="L110" s="66">
        <v>1</v>
      </c>
      <c r="M110" s="66">
        <v>1</v>
      </c>
      <c r="N110" s="66">
        <v>1</v>
      </c>
      <c r="O110" s="66">
        <v>0</v>
      </c>
      <c r="P110" s="66">
        <v>1</v>
      </c>
      <c r="Q110" s="66">
        <v>1</v>
      </c>
      <c r="R110" s="66">
        <v>0</v>
      </c>
      <c r="S110" s="66">
        <v>0</v>
      </c>
      <c r="T110" s="66">
        <v>0</v>
      </c>
      <c r="U110" s="68">
        <v>1.1399999999999999</v>
      </c>
      <c r="V110" s="68" t="s">
        <v>538</v>
      </c>
      <c r="W110" s="68">
        <v>18</v>
      </c>
      <c r="X110" s="68">
        <v>8</v>
      </c>
      <c r="Y110" s="68">
        <v>12</v>
      </c>
      <c r="Z110" s="68">
        <v>18</v>
      </c>
      <c r="AA110" s="78" t="s">
        <v>531</v>
      </c>
      <c r="AB110" s="70" t="s">
        <v>515</v>
      </c>
      <c r="AC110" s="98"/>
    </row>
    <row r="111" spans="1:29" s="73" customFormat="1" x14ac:dyDescent="0.25">
      <c r="A111" s="80">
        <v>458766</v>
      </c>
      <c r="B111" s="68"/>
      <c r="C111" s="66" t="s">
        <v>168</v>
      </c>
      <c r="D111" s="66" t="s">
        <v>299</v>
      </c>
      <c r="E111" s="66" t="s">
        <v>300</v>
      </c>
      <c r="F111" s="67" t="s">
        <v>301</v>
      </c>
      <c r="G111" s="66"/>
      <c r="H111" s="66">
        <v>1</v>
      </c>
      <c r="I111" s="66">
        <v>0</v>
      </c>
      <c r="J111" s="66">
        <v>1</v>
      </c>
      <c r="K111" s="66">
        <v>1</v>
      </c>
      <c r="L111" s="66">
        <v>1</v>
      </c>
      <c r="M111" s="66">
        <v>1</v>
      </c>
      <c r="N111" s="66">
        <v>1</v>
      </c>
      <c r="O111" s="66">
        <v>1</v>
      </c>
      <c r="P111" s="66">
        <v>1</v>
      </c>
      <c r="Q111" s="66">
        <v>1</v>
      </c>
      <c r="R111" s="66">
        <v>1</v>
      </c>
      <c r="S111" s="66">
        <v>1</v>
      </c>
      <c r="T111" s="66">
        <v>1</v>
      </c>
      <c r="U111" s="68">
        <v>5.32</v>
      </c>
      <c r="V111" s="68" t="s">
        <v>536</v>
      </c>
      <c r="W111" s="68">
        <v>18</v>
      </c>
      <c r="X111" s="68">
        <v>8</v>
      </c>
      <c r="Y111" s="68">
        <v>12</v>
      </c>
      <c r="Z111" s="68">
        <v>18</v>
      </c>
      <c r="AA111" s="78" t="s">
        <v>531</v>
      </c>
      <c r="AB111" s="70" t="s">
        <v>515</v>
      </c>
      <c r="AC111" s="98"/>
    </row>
    <row r="112" spans="1:29" s="73" customFormat="1" x14ac:dyDescent="0.25">
      <c r="A112" s="80">
        <v>1478</v>
      </c>
      <c r="B112" s="66" t="s">
        <v>302</v>
      </c>
      <c r="C112" s="66" t="s">
        <v>168</v>
      </c>
      <c r="D112" s="66" t="s">
        <v>299</v>
      </c>
      <c r="E112" s="66" t="s">
        <v>300</v>
      </c>
      <c r="F112" s="67" t="s">
        <v>303</v>
      </c>
      <c r="G112" s="66"/>
      <c r="H112" s="66">
        <v>0</v>
      </c>
      <c r="I112" s="66">
        <v>1</v>
      </c>
      <c r="J112" s="66">
        <v>1</v>
      </c>
      <c r="K112" s="66">
        <v>0</v>
      </c>
      <c r="L112" s="66">
        <v>0</v>
      </c>
      <c r="M112" s="66">
        <v>1</v>
      </c>
      <c r="N112" s="66">
        <v>1</v>
      </c>
      <c r="O112" s="66">
        <v>0</v>
      </c>
      <c r="P112" s="66">
        <v>1</v>
      </c>
      <c r="Q112" s="66">
        <v>1</v>
      </c>
      <c r="R112" s="66">
        <v>0</v>
      </c>
      <c r="S112" s="66">
        <v>1</v>
      </c>
      <c r="T112" s="66">
        <v>1</v>
      </c>
      <c r="U112" s="68">
        <v>1.8</v>
      </c>
      <c r="V112" s="68" t="s">
        <v>538</v>
      </c>
      <c r="W112" s="68">
        <v>18</v>
      </c>
      <c r="X112" s="68">
        <v>8</v>
      </c>
      <c r="Y112" s="68">
        <v>12</v>
      </c>
      <c r="Z112" s="68">
        <v>18</v>
      </c>
      <c r="AA112" s="78" t="s">
        <v>531</v>
      </c>
      <c r="AB112" s="70" t="s">
        <v>515</v>
      </c>
      <c r="AC112" s="98"/>
    </row>
    <row r="113" spans="1:29" s="73" customFormat="1" x14ac:dyDescent="0.25">
      <c r="A113" s="80">
        <v>837379</v>
      </c>
      <c r="B113" s="68"/>
      <c r="C113" s="66" t="s">
        <v>168</v>
      </c>
      <c r="D113" s="66" t="s">
        <v>310</v>
      </c>
      <c r="E113" s="66" t="s">
        <v>311</v>
      </c>
      <c r="F113" s="67" t="s">
        <v>313</v>
      </c>
      <c r="G113" s="66" t="s">
        <v>1008</v>
      </c>
      <c r="H113" s="66">
        <v>0</v>
      </c>
      <c r="I113" s="66">
        <v>1</v>
      </c>
      <c r="J113" s="66">
        <v>0</v>
      </c>
      <c r="K113" s="66">
        <v>0</v>
      </c>
      <c r="L113" s="66">
        <v>0</v>
      </c>
      <c r="M113" s="66">
        <v>0</v>
      </c>
      <c r="N113" s="66">
        <v>0</v>
      </c>
      <c r="O113" s="66">
        <v>0</v>
      </c>
      <c r="P113" s="66">
        <v>0</v>
      </c>
      <c r="Q113" s="66">
        <v>0</v>
      </c>
      <c r="R113" s="66">
        <v>0</v>
      </c>
      <c r="S113" s="66">
        <v>0</v>
      </c>
      <c r="T113" s="66">
        <v>0</v>
      </c>
      <c r="U113" s="68">
        <v>0.36</v>
      </c>
      <c r="V113" s="68" t="s">
        <v>538</v>
      </c>
      <c r="W113" s="68">
        <v>18</v>
      </c>
      <c r="X113" s="68">
        <v>8</v>
      </c>
      <c r="Y113" s="68">
        <v>12</v>
      </c>
      <c r="Z113" s="68">
        <v>18</v>
      </c>
      <c r="AA113" s="78" t="s">
        <v>531</v>
      </c>
      <c r="AB113" s="70" t="s">
        <v>515</v>
      </c>
      <c r="AC113" s="98"/>
    </row>
    <row r="114" spans="1:29" s="73" customFormat="1" ht="30" x14ac:dyDescent="0.25">
      <c r="A114" s="80">
        <v>543954</v>
      </c>
      <c r="B114" s="66" t="s">
        <v>49</v>
      </c>
      <c r="C114" s="66" t="s">
        <v>168</v>
      </c>
      <c r="D114" s="66" t="s">
        <v>310</v>
      </c>
      <c r="E114" s="66" t="s">
        <v>311</v>
      </c>
      <c r="F114" s="67" t="s">
        <v>335</v>
      </c>
      <c r="G114" s="66" t="s">
        <v>1008</v>
      </c>
      <c r="H114" s="66">
        <v>0</v>
      </c>
      <c r="I114" s="66">
        <v>1</v>
      </c>
      <c r="J114" s="66">
        <v>0</v>
      </c>
      <c r="K114" s="66">
        <v>1</v>
      </c>
      <c r="L114" s="66">
        <v>0</v>
      </c>
      <c r="M114" s="66">
        <v>0</v>
      </c>
      <c r="N114" s="66">
        <v>0</v>
      </c>
      <c r="O114" s="66">
        <v>0</v>
      </c>
      <c r="P114" s="66">
        <v>0</v>
      </c>
      <c r="Q114" s="66">
        <v>0</v>
      </c>
      <c r="R114" s="66">
        <v>0</v>
      </c>
      <c r="S114" s="66">
        <v>0</v>
      </c>
      <c r="T114" s="66">
        <v>0</v>
      </c>
      <c r="U114" s="68">
        <v>0.71</v>
      </c>
      <c r="V114" s="68" t="s">
        <v>538</v>
      </c>
      <c r="W114" s="68">
        <v>18</v>
      </c>
      <c r="X114" s="68">
        <v>8</v>
      </c>
      <c r="Y114" s="68">
        <v>12</v>
      </c>
      <c r="Z114" s="68">
        <v>18</v>
      </c>
      <c r="AA114" s="78" t="s">
        <v>531</v>
      </c>
      <c r="AB114" s="70" t="s">
        <v>515</v>
      </c>
      <c r="AC114" s="98"/>
    </row>
    <row r="115" spans="1:29" s="73" customFormat="1" ht="30" x14ac:dyDescent="0.25">
      <c r="A115" s="80">
        <v>622818</v>
      </c>
      <c r="B115" s="66" t="s">
        <v>360</v>
      </c>
      <c r="C115" s="66" t="s">
        <v>168</v>
      </c>
      <c r="D115" s="66" t="s">
        <v>307</v>
      </c>
      <c r="E115" s="66" t="s">
        <v>337</v>
      </c>
      <c r="F115" s="67" t="s">
        <v>361</v>
      </c>
      <c r="G115" s="66"/>
      <c r="H115" s="66">
        <v>0</v>
      </c>
      <c r="I115" s="66">
        <v>0</v>
      </c>
      <c r="J115" s="66">
        <v>1</v>
      </c>
      <c r="K115" s="66">
        <v>0</v>
      </c>
      <c r="L115" s="66">
        <v>0</v>
      </c>
      <c r="M115" s="66">
        <v>0</v>
      </c>
      <c r="N115" s="66">
        <v>0</v>
      </c>
      <c r="O115" s="66">
        <v>0</v>
      </c>
      <c r="P115" s="66">
        <v>0</v>
      </c>
      <c r="Q115" s="66">
        <v>0</v>
      </c>
      <c r="R115" s="66">
        <v>0</v>
      </c>
      <c r="S115" s="66">
        <v>0</v>
      </c>
      <c r="T115" s="66">
        <v>0</v>
      </c>
      <c r="U115" s="68">
        <v>0.03</v>
      </c>
      <c r="V115" s="68" t="s">
        <v>538</v>
      </c>
      <c r="W115" s="68">
        <v>18</v>
      </c>
      <c r="X115" s="68">
        <v>8</v>
      </c>
      <c r="Y115" s="68">
        <v>12</v>
      </c>
      <c r="Z115" s="68">
        <v>18</v>
      </c>
      <c r="AA115" s="78" t="s">
        <v>531</v>
      </c>
      <c r="AB115" s="70" t="s">
        <v>515</v>
      </c>
      <c r="AC115" s="98"/>
    </row>
    <row r="116" spans="1:29" s="73" customFormat="1" ht="30" x14ac:dyDescent="0.25">
      <c r="A116" s="80">
        <v>162902</v>
      </c>
      <c r="B116" s="66" t="s">
        <v>394</v>
      </c>
      <c r="C116" s="66" t="s">
        <v>365</v>
      </c>
      <c r="D116" s="66" t="s">
        <v>373</v>
      </c>
      <c r="E116" s="66" t="s">
        <v>395</v>
      </c>
      <c r="F116" s="67" t="s">
        <v>396</v>
      </c>
      <c r="G116" s="66"/>
      <c r="H116" s="66">
        <v>0</v>
      </c>
      <c r="I116" s="66">
        <v>1</v>
      </c>
      <c r="J116" s="66">
        <v>1</v>
      </c>
      <c r="K116" s="66">
        <v>0</v>
      </c>
      <c r="L116" s="66">
        <v>1</v>
      </c>
      <c r="M116" s="66">
        <v>0</v>
      </c>
      <c r="N116" s="66">
        <v>0</v>
      </c>
      <c r="O116" s="66">
        <v>0</v>
      </c>
      <c r="P116" s="66">
        <v>0</v>
      </c>
      <c r="Q116" s="66">
        <v>0</v>
      </c>
      <c r="R116" s="66" t="s">
        <v>49</v>
      </c>
      <c r="S116" s="66">
        <v>0</v>
      </c>
      <c r="T116" s="66">
        <v>0</v>
      </c>
      <c r="U116" s="68">
        <v>0.21</v>
      </c>
      <c r="V116" s="68" t="s">
        <v>536</v>
      </c>
      <c r="W116" s="68">
        <v>18</v>
      </c>
      <c r="X116" s="68">
        <v>8</v>
      </c>
      <c r="Y116" s="68">
        <v>12</v>
      </c>
      <c r="Z116" s="68">
        <v>18</v>
      </c>
      <c r="AA116" s="78" t="s">
        <v>531</v>
      </c>
      <c r="AB116" s="70" t="s">
        <v>515</v>
      </c>
      <c r="AC116" s="98" t="s">
        <v>1030</v>
      </c>
    </row>
    <row r="117" spans="1:29" s="73" customFormat="1" ht="30" x14ac:dyDescent="0.25">
      <c r="A117" s="80">
        <v>837522</v>
      </c>
      <c r="B117" s="68"/>
      <c r="C117" s="66" t="s">
        <v>421</v>
      </c>
      <c r="D117" s="66" t="s">
        <v>422</v>
      </c>
      <c r="E117" s="66" t="s">
        <v>423</v>
      </c>
      <c r="F117" s="67" t="s">
        <v>430</v>
      </c>
      <c r="G117" s="66"/>
      <c r="H117" s="66">
        <v>0</v>
      </c>
      <c r="I117" s="66">
        <v>0</v>
      </c>
      <c r="J117" s="66">
        <v>1</v>
      </c>
      <c r="K117" s="66">
        <v>0</v>
      </c>
      <c r="L117" s="66">
        <v>1</v>
      </c>
      <c r="M117" s="66">
        <v>0</v>
      </c>
      <c r="N117" s="66">
        <v>0</v>
      </c>
      <c r="O117" s="66">
        <v>0</v>
      </c>
      <c r="P117" s="66">
        <v>0</v>
      </c>
      <c r="Q117" s="66">
        <v>0</v>
      </c>
      <c r="R117" s="66">
        <v>0</v>
      </c>
      <c r="S117" s="66">
        <v>0</v>
      </c>
      <c r="T117" s="66">
        <v>0</v>
      </c>
      <c r="U117" s="68">
        <v>0.12</v>
      </c>
      <c r="V117" s="68" t="s">
        <v>538</v>
      </c>
      <c r="W117" s="68">
        <v>18</v>
      </c>
      <c r="X117" s="68">
        <v>8</v>
      </c>
      <c r="Y117" s="68">
        <v>12</v>
      </c>
      <c r="Z117" s="68">
        <v>18</v>
      </c>
      <c r="AA117" s="78" t="s">
        <v>531</v>
      </c>
      <c r="AB117" s="70" t="s">
        <v>515</v>
      </c>
      <c r="AC117" s="98"/>
    </row>
    <row r="118" spans="1:29" s="73" customFormat="1" x14ac:dyDescent="0.25">
      <c r="A118" s="80">
        <v>67286</v>
      </c>
      <c r="B118" s="66" t="s">
        <v>482</v>
      </c>
      <c r="C118" s="66" t="s">
        <v>42</v>
      </c>
      <c r="D118" s="66" t="s">
        <v>122</v>
      </c>
      <c r="E118" s="66" t="s">
        <v>129</v>
      </c>
      <c r="F118" s="67" t="s">
        <v>483</v>
      </c>
      <c r="G118" s="66"/>
      <c r="H118" s="66">
        <v>0</v>
      </c>
      <c r="I118" s="66">
        <v>0</v>
      </c>
      <c r="J118" s="66">
        <v>0</v>
      </c>
      <c r="K118" s="66">
        <v>0</v>
      </c>
      <c r="L118" s="66">
        <v>0</v>
      </c>
      <c r="M118" s="66">
        <v>0</v>
      </c>
      <c r="N118" s="66">
        <v>1</v>
      </c>
      <c r="O118" s="66">
        <v>1</v>
      </c>
      <c r="P118" s="66">
        <v>0</v>
      </c>
      <c r="Q118" s="66">
        <v>1</v>
      </c>
      <c r="R118" s="66">
        <v>0</v>
      </c>
      <c r="S118" s="66">
        <v>1</v>
      </c>
      <c r="T118" s="66">
        <v>0</v>
      </c>
      <c r="U118" s="68">
        <v>0.33</v>
      </c>
      <c r="V118" s="68" t="s">
        <v>538</v>
      </c>
      <c r="W118" s="68">
        <v>18</v>
      </c>
      <c r="X118" s="68">
        <v>8</v>
      </c>
      <c r="Y118" s="68">
        <v>12</v>
      </c>
      <c r="Z118" s="68">
        <v>18</v>
      </c>
      <c r="AA118" s="78" t="s">
        <v>531</v>
      </c>
      <c r="AB118" s="70" t="s">
        <v>515</v>
      </c>
      <c r="AC118" s="98"/>
    </row>
    <row r="119" spans="1:29" s="73" customFormat="1" ht="30" x14ac:dyDescent="0.25">
      <c r="A119" s="80">
        <v>837382</v>
      </c>
      <c r="B119" s="66" t="s">
        <v>492</v>
      </c>
      <c r="C119" s="66" t="s">
        <v>42</v>
      </c>
      <c r="D119" s="66" t="s">
        <v>431</v>
      </c>
      <c r="E119" s="66" t="s">
        <v>440</v>
      </c>
      <c r="F119" s="67" t="s">
        <v>493</v>
      </c>
      <c r="G119" s="66" t="s">
        <v>1008</v>
      </c>
      <c r="H119" s="66">
        <v>0</v>
      </c>
      <c r="I119" s="66" t="s">
        <v>49</v>
      </c>
      <c r="J119" s="66">
        <v>1</v>
      </c>
      <c r="K119" s="66" t="s">
        <v>49</v>
      </c>
      <c r="L119" s="66" t="s">
        <v>49</v>
      </c>
      <c r="M119" s="66">
        <v>0</v>
      </c>
      <c r="N119" s="66">
        <v>0</v>
      </c>
      <c r="O119" s="66">
        <v>0</v>
      </c>
      <c r="P119" s="66">
        <v>0</v>
      </c>
      <c r="Q119" s="66">
        <v>0</v>
      </c>
      <c r="R119" s="66">
        <v>0</v>
      </c>
      <c r="S119" s="66">
        <v>0</v>
      </c>
      <c r="T119" s="66">
        <v>0</v>
      </c>
      <c r="U119" s="97">
        <v>0.36</v>
      </c>
      <c r="V119" s="68" t="s">
        <v>538</v>
      </c>
      <c r="W119" s="68">
        <v>18</v>
      </c>
      <c r="X119" s="68">
        <v>8</v>
      </c>
      <c r="Y119" s="68">
        <v>12</v>
      </c>
      <c r="Z119" s="68">
        <v>18</v>
      </c>
      <c r="AA119" s="78" t="s">
        <v>531</v>
      </c>
      <c r="AB119" s="70" t="s">
        <v>515</v>
      </c>
      <c r="AC119" s="98"/>
    </row>
    <row r="120" spans="1:29" s="73" customFormat="1" ht="30" x14ac:dyDescent="0.25">
      <c r="A120" s="80">
        <v>223142</v>
      </c>
      <c r="B120" s="68"/>
      <c r="C120" s="66" t="s">
        <v>168</v>
      </c>
      <c r="D120" s="66" t="s">
        <v>169</v>
      </c>
      <c r="E120" s="66" t="s">
        <v>188</v>
      </c>
      <c r="F120" s="67" t="s">
        <v>231</v>
      </c>
      <c r="G120" s="66"/>
      <c r="H120" s="66">
        <v>0</v>
      </c>
      <c r="I120" s="66">
        <v>0</v>
      </c>
      <c r="J120" s="66">
        <v>1</v>
      </c>
      <c r="K120" s="66">
        <v>0</v>
      </c>
      <c r="L120" s="66">
        <v>1</v>
      </c>
      <c r="M120" s="66">
        <v>1</v>
      </c>
      <c r="N120" s="66">
        <v>1</v>
      </c>
      <c r="O120" s="66">
        <v>1</v>
      </c>
      <c r="P120" s="66">
        <v>0</v>
      </c>
      <c r="Q120" s="66">
        <v>0</v>
      </c>
      <c r="R120" s="66">
        <v>0</v>
      </c>
      <c r="S120" s="66">
        <v>0</v>
      </c>
      <c r="T120" s="66">
        <v>0</v>
      </c>
      <c r="U120" s="68">
        <v>0.33</v>
      </c>
      <c r="V120" s="68" t="s">
        <v>538</v>
      </c>
      <c r="W120" s="68">
        <v>15</v>
      </c>
      <c r="X120" s="68">
        <v>16</v>
      </c>
      <c r="Y120" s="68">
        <v>12</v>
      </c>
      <c r="Z120" s="68">
        <v>16</v>
      </c>
      <c r="AA120" s="78" t="s">
        <v>531</v>
      </c>
      <c r="AB120" s="70" t="s">
        <v>522</v>
      </c>
      <c r="AC120" s="98"/>
    </row>
    <row r="121" spans="1:29" s="73" customFormat="1" ht="30" x14ac:dyDescent="0.25">
      <c r="A121" s="80">
        <v>247327</v>
      </c>
      <c r="B121" s="68"/>
      <c r="C121" s="66" t="s">
        <v>168</v>
      </c>
      <c r="D121" s="66" t="s">
        <v>169</v>
      </c>
      <c r="E121" s="66" t="s">
        <v>188</v>
      </c>
      <c r="F121" s="67" t="s">
        <v>244</v>
      </c>
      <c r="G121" s="66"/>
      <c r="H121" s="66">
        <v>0</v>
      </c>
      <c r="I121" s="66">
        <v>0</v>
      </c>
      <c r="J121" s="66">
        <v>0</v>
      </c>
      <c r="K121" s="66">
        <v>0</v>
      </c>
      <c r="L121" s="66">
        <v>0</v>
      </c>
      <c r="M121" s="66">
        <v>0</v>
      </c>
      <c r="N121" s="66">
        <v>1</v>
      </c>
      <c r="O121" s="66">
        <v>0</v>
      </c>
      <c r="P121" s="66">
        <v>0</v>
      </c>
      <c r="Q121" s="66">
        <v>0</v>
      </c>
      <c r="R121" s="66">
        <v>0</v>
      </c>
      <c r="S121" s="66">
        <v>1</v>
      </c>
      <c r="T121" s="66">
        <v>1</v>
      </c>
      <c r="U121" s="68">
        <v>0.09</v>
      </c>
      <c r="V121" s="68" t="s">
        <v>538</v>
      </c>
      <c r="W121" s="68">
        <v>12</v>
      </c>
      <c r="X121" s="68">
        <v>16</v>
      </c>
      <c r="Y121" s="68">
        <v>12</v>
      </c>
      <c r="Z121" s="68">
        <v>16</v>
      </c>
      <c r="AA121" s="78" t="s">
        <v>531</v>
      </c>
      <c r="AB121" s="70" t="s">
        <v>522</v>
      </c>
      <c r="AC121" s="98"/>
    </row>
    <row r="122" spans="1:29" s="73" customFormat="1" ht="30" x14ac:dyDescent="0.25">
      <c r="A122" s="80">
        <v>200254</v>
      </c>
      <c r="B122" s="66" t="s">
        <v>121</v>
      </c>
      <c r="C122" s="66" t="s">
        <v>42</v>
      </c>
      <c r="D122" s="66" t="s">
        <v>122</v>
      </c>
      <c r="E122" s="66" t="s">
        <v>123</v>
      </c>
      <c r="F122" s="67" t="s">
        <v>124</v>
      </c>
      <c r="G122" s="66"/>
      <c r="H122" s="66">
        <v>0</v>
      </c>
      <c r="I122" s="66">
        <v>1</v>
      </c>
      <c r="J122" s="66">
        <v>0</v>
      </c>
      <c r="K122" s="66">
        <v>0</v>
      </c>
      <c r="L122" s="66">
        <v>0</v>
      </c>
      <c r="M122" s="66">
        <v>1</v>
      </c>
      <c r="N122" s="66">
        <v>1</v>
      </c>
      <c r="O122" s="66">
        <v>0</v>
      </c>
      <c r="P122" s="66">
        <v>0</v>
      </c>
      <c r="Q122" s="66">
        <v>0</v>
      </c>
      <c r="R122" s="66">
        <v>0</v>
      </c>
      <c r="S122" s="66">
        <v>0</v>
      </c>
      <c r="T122" s="66">
        <v>0</v>
      </c>
      <c r="U122" s="68">
        <v>0.09</v>
      </c>
      <c r="V122" s="68" t="s">
        <v>538</v>
      </c>
      <c r="W122" s="68">
        <v>15</v>
      </c>
      <c r="X122" s="68">
        <v>8</v>
      </c>
      <c r="Y122" s="68">
        <v>12</v>
      </c>
      <c r="Z122" s="68">
        <v>15</v>
      </c>
      <c r="AA122" s="78" t="s">
        <v>531</v>
      </c>
      <c r="AB122" s="70" t="s">
        <v>515</v>
      </c>
      <c r="AC122" s="98"/>
    </row>
    <row r="123" spans="1:29" s="73" customFormat="1" x14ac:dyDescent="0.25">
      <c r="A123" s="80">
        <v>234932</v>
      </c>
      <c r="B123" s="68"/>
      <c r="C123" s="66" t="s">
        <v>168</v>
      </c>
      <c r="D123" s="66" t="s">
        <v>169</v>
      </c>
      <c r="E123" s="66" t="s">
        <v>188</v>
      </c>
      <c r="F123" s="67" t="s">
        <v>204</v>
      </c>
      <c r="G123" s="66"/>
      <c r="H123" s="66">
        <v>0</v>
      </c>
      <c r="I123" s="66">
        <v>0</v>
      </c>
      <c r="J123" s="66">
        <v>0</v>
      </c>
      <c r="K123" s="66">
        <v>0</v>
      </c>
      <c r="L123" s="66">
        <v>0</v>
      </c>
      <c r="M123" s="66">
        <v>0</v>
      </c>
      <c r="N123" s="66">
        <v>0</v>
      </c>
      <c r="O123" s="66">
        <v>0</v>
      </c>
      <c r="P123" s="66">
        <v>0</v>
      </c>
      <c r="Q123" s="66">
        <v>0</v>
      </c>
      <c r="R123" s="66">
        <v>1</v>
      </c>
      <c r="S123" s="66">
        <v>0</v>
      </c>
      <c r="T123" s="66">
        <v>0</v>
      </c>
      <c r="U123" s="68">
        <v>0.03</v>
      </c>
      <c r="V123" s="68" t="s">
        <v>538</v>
      </c>
      <c r="W123" s="68">
        <v>15</v>
      </c>
      <c r="X123" s="68">
        <v>8</v>
      </c>
      <c r="Y123" s="68">
        <v>12</v>
      </c>
      <c r="Z123" s="68">
        <v>15</v>
      </c>
      <c r="AA123" s="78" t="s">
        <v>531</v>
      </c>
      <c r="AB123" s="70" t="s">
        <v>515</v>
      </c>
      <c r="AC123" s="98"/>
    </row>
    <row r="124" spans="1:29" s="73" customFormat="1" ht="30" x14ac:dyDescent="0.25">
      <c r="A124" s="80">
        <v>23961</v>
      </c>
      <c r="B124" s="68"/>
      <c r="C124" s="66" t="s">
        <v>168</v>
      </c>
      <c r="D124" s="66" t="s">
        <v>169</v>
      </c>
      <c r="E124" s="66" t="s">
        <v>188</v>
      </c>
      <c r="F124" s="67" t="s">
        <v>214</v>
      </c>
      <c r="G124" s="66"/>
      <c r="H124" s="66">
        <v>0</v>
      </c>
      <c r="I124" s="66">
        <v>0</v>
      </c>
      <c r="J124" s="66">
        <v>0</v>
      </c>
      <c r="K124" s="66">
        <v>0</v>
      </c>
      <c r="L124" s="66">
        <v>0</v>
      </c>
      <c r="M124" s="66">
        <v>1</v>
      </c>
      <c r="N124" s="66">
        <v>1</v>
      </c>
      <c r="O124" s="66">
        <v>0</v>
      </c>
      <c r="P124" s="66">
        <v>0</v>
      </c>
      <c r="Q124" s="66">
        <v>0</v>
      </c>
      <c r="R124" s="66">
        <v>0</v>
      </c>
      <c r="S124" s="66">
        <v>1</v>
      </c>
      <c r="T124" s="66">
        <v>1</v>
      </c>
      <c r="U124" s="68">
        <v>0.54</v>
      </c>
      <c r="V124" s="68" t="s">
        <v>538</v>
      </c>
      <c r="W124" s="68">
        <v>15</v>
      </c>
      <c r="X124" s="68">
        <v>12</v>
      </c>
      <c r="Y124" s="68">
        <v>12</v>
      </c>
      <c r="Z124" s="68">
        <v>15</v>
      </c>
      <c r="AA124" s="78" t="s">
        <v>531</v>
      </c>
      <c r="AB124" s="70" t="s">
        <v>515</v>
      </c>
      <c r="AC124" s="98"/>
    </row>
    <row r="125" spans="1:29" s="73" customFormat="1" x14ac:dyDescent="0.25">
      <c r="A125" s="80">
        <v>243328</v>
      </c>
      <c r="B125" s="68"/>
      <c r="C125" s="66" t="s">
        <v>168</v>
      </c>
      <c r="D125" s="66" t="s">
        <v>169</v>
      </c>
      <c r="E125" s="66" t="s">
        <v>188</v>
      </c>
      <c r="F125" s="67" t="s">
        <v>221</v>
      </c>
      <c r="G125" s="66"/>
      <c r="H125" s="66">
        <v>0</v>
      </c>
      <c r="I125" s="66">
        <v>0</v>
      </c>
      <c r="J125" s="66">
        <v>0</v>
      </c>
      <c r="K125" s="66">
        <v>0</v>
      </c>
      <c r="L125" s="66">
        <v>0</v>
      </c>
      <c r="M125" s="66">
        <v>0</v>
      </c>
      <c r="N125" s="66">
        <v>0</v>
      </c>
      <c r="O125" s="66">
        <v>1</v>
      </c>
      <c r="P125" s="66">
        <v>0</v>
      </c>
      <c r="Q125" s="66">
        <v>0</v>
      </c>
      <c r="R125" s="66">
        <v>0</v>
      </c>
      <c r="S125" s="66">
        <v>0</v>
      </c>
      <c r="T125" s="66">
        <v>0</v>
      </c>
      <c r="U125" s="68">
        <v>0.03</v>
      </c>
      <c r="V125" s="68" t="s">
        <v>538</v>
      </c>
      <c r="W125" s="68">
        <v>15</v>
      </c>
      <c r="X125" s="68">
        <v>8</v>
      </c>
      <c r="Y125" s="68">
        <v>12</v>
      </c>
      <c r="Z125" s="68">
        <v>15</v>
      </c>
      <c r="AA125" s="78" t="s">
        <v>531</v>
      </c>
      <c r="AB125" s="70" t="s">
        <v>515</v>
      </c>
      <c r="AC125" s="98"/>
    </row>
    <row r="126" spans="1:29" s="73" customFormat="1" x14ac:dyDescent="0.25">
      <c r="A126" s="80">
        <v>223107</v>
      </c>
      <c r="B126" s="68"/>
      <c r="C126" s="66" t="s">
        <v>168</v>
      </c>
      <c r="D126" s="66" t="s">
        <v>169</v>
      </c>
      <c r="E126" s="66" t="s">
        <v>188</v>
      </c>
      <c r="F126" s="67" t="s">
        <v>222</v>
      </c>
      <c r="G126" s="66"/>
      <c r="H126" s="66">
        <v>0</v>
      </c>
      <c r="I126" s="66">
        <v>1</v>
      </c>
      <c r="J126" s="66">
        <v>1</v>
      </c>
      <c r="K126" s="66">
        <v>0</v>
      </c>
      <c r="L126" s="66">
        <v>0</v>
      </c>
      <c r="M126" s="66">
        <v>0</v>
      </c>
      <c r="N126" s="66">
        <v>0</v>
      </c>
      <c r="O126" s="66">
        <v>0</v>
      </c>
      <c r="P126" s="66">
        <v>0</v>
      </c>
      <c r="Q126" s="66">
        <v>0</v>
      </c>
      <c r="R126" s="66">
        <v>0</v>
      </c>
      <c r="S126" s="66">
        <v>0</v>
      </c>
      <c r="T126" s="66">
        <v>0</v>
      </c>
      <c r="U126" s="68">
        <v>0.12</v>
      </c>
      <c r="V126" s="68" t="s">
        <v>538</v>
      </c>
      <c r="W126" s="68">
        <v>15</v>
      </c>
      <c r="X126" s="68">
        <v>8</v>
      </c>
      <c r="Y126" s="68">
        <v>12</v>
      </c>
      <c r="Z126" s="68">
        <v>15</v>
      </c>
      <c r="AA126" s="78" t="s">
        <v>531</v>
      </c>
      <c r="AB126" s="70" t="s">
        <v>515</v>
      </c>
      <c r="AC126" s="98"/>
    </row>
    <row r="127" spans="1:29" s="73" customFormat="1" ht="45" x14ac:dyDescent="0.25">
      <c r="A127" s="80">
        <v>244704</v>
      </c>
      <c r="B127" s="66" t="s">
        <v>225</v>
      </c>
      <c r="C127" s="66" t="s">
        <v>168</v>
      </c>
      <c r="D127" s="66" t="s">
        <v>169</v>
      </c>
      <c r="E127" s="66" t="s">
        <v>188</v>
      </c>
      <c r="F127" s="67" t="s">
        <v>226</v>
      </c>
      <c r="G127" s="66"/>
      <c r="H127" s="66">
        <v>0</v>
      </c>
      <c r="I127" s="66">
        <v>0</v>
      </c>
      <c r="J127" s="66">
        <v>0</v>
      </c>
      <c r="K127" s="66">
        <v>0</v>
      </c>
      <c r="L127" s="66">
        <v>0</v>
      </c>
      <c r="M127" s="66">
        <v>0</v>
      </c>
      <c r="N127" s="66">
        <v>1</v>
      </c>
      <c r="O127" s="66">
        <v>0</v>
      </c>
      <c r="P127" s="66">
        <v>0</v>
      </c>
      <c r="Q127" s="66">
        <v>0</v>
      </c>
      <c r="R127" s="66">
        <v>1</v>
      </c>
      <c r="S127" s="66">
        <v>1</v>
      </c>
      <c r="T127" s="66">
        <v>0</v>
      </c>
      <c r="U127" s="68">
        <v>0.33</v>
      </c>
      <c r="V127" s="68" t="s">
        <v>538</v>
      </c>
      <c r="W127" s="68">
        <v>15</v>
      </c>
      <c r="X127" s="68">
        <v>8</v>
      </c>
      <c r="Y127" s="68">
        <v>12</v>
      </c>
      <c r="Z127" s="68">
        <v>15</v>
      </c>
      <c r="AA127" s="78" t="s">
        <v>531</v>
      </c>
      <c r="AB127" s="70" t="s">
        <v>515</v>
      </c>
      <c r="AC127" s="98"/>
    </row>
    <row r="128" spans="1:29" s="73" customFormat="1" x14ac:dyDescent="0.25">
      <c r="A128" s="80">
        <v>239137</v>
      </c>
      <c r="B128" s="68"/>
      <c r="C128" s="66" t="s">
        <v>168</v>
      </c>
      <c r="D128" s="66" t="s">
        <v>169</v>
      </c>
      <c r="E128" s="66" t="s">
        <v>188</v>
      </c>
      <c r="F128" s="67" t="s">
        <v>237</v>
      </c>
      <c r="G128" s="66"/>
      <c r="H128" s="72">
        <v>0</v>
      </c>
      <c r="I128" s="72">
        <v>0</v>
      </c>
      <c r="J128" s="72">
        <v>1</v>
      </c>
      <c r="K128" s="72">
        <v>0</v>
      </c>
      <c r="L128" s="72">
        <v>1</v>
      </c>
      <c r="M128" s="72">
        <v>1</v>
      </c>
      <c r="N128" s="72">
        <v>1</v>
      </c>
      <c r="O128" s="72">
        <v>0</v>
      </c>
      <c r="P128" s="72">
        <v>0</v>
      </c>
      <c r="Q128" s="72">
        <v>0</v>
      </c>
      <c r="R128" s="72">
        <v>0</v>
      </c>
      <c r="S128" s="72">
        <v>0</v>
      </c>
      <c r="T128" s="72">
        <v>0</v>
      </c>
      <c r="U128" s="68">
        <v>0.12</v>
      </c>
      <c r="V128" s="68" t="s">
        <v>538</v>
      </c>
      <c r="W128" s="68">
        <v>15</v>
      </c>
      <c r="X128" s="68">
        <v>8</v>
      </c>
      <c r="Y128" s="68">
        <v>12</v>
      </c>
      <c r="Z128" s="68">
        <v>15</v>
      </c>
      <c r="AA128" s="78" t="s">
        <v>531</v>
      </c>
      <c r="AB128" s="70" t="s">
        <v>515</v>
      </c>
      <c r="AC128" s="98"/>
    </row>
    <row r="129" spans="1:29" s="73" customFormat="1" x14ac:dyDescent="0.25">
      <c r="A129" s="80">
        <v>246191</v>
      </c>
      <c r="B129" s="68"/>
      <c r="C129" s="66" t="s">
        <v>168</v>
      </c>
      <c r="D129" s="66" t="s">
        <v>169</v>
      </c>
      <c r="E129" s="66" t="s">
        <v>252</v>
      </c>
      <c r="F129" s="67" t="s">
        <v>254</v>
      </c>
      <c r="G129" s="66"/>
      <c r="H129" s="66">
        <v>0</v>
      </c>
      <c r="I129" s="66">
        <v>0</v>
      </c>
      <c r="J129" s="66">
        <v>0</v>
      </c>
      <c r="K129" s="66">
        <v>0</v>
      </c>
      <c r="L129" s="66">
        <v>0</v>
      </c>
      <c r="M129" s="66">
        <v>0</v>
      </c>
      <c r="N129" s="66">
        <v>1</v>
      </c>
      <c r="O129" s="66">
        <v>0</v>
      </c>
      <c r="P129" s="66">
        <v>0</v>
      </c>
      <c r="Q129" s="66">
        <v>0</v>
      </c>
      <c r="R129" s="66">
        <v>0</v>
      </c>
      <c r="S129" s="66">
        <v>0</v>
      </c>
      <c r="T129" s="66">
        <v>0</v>
      </c>
      <c r="U129" s="68">
        <v>0.06</v>
      </c>
      <c r="V129" s="68" t="s">
        <v>538</v>
      </c>
      <c r="W129" s="68">
        <v>15</v>
      </c>
      <c r="X129" s="68">
        <v>8</v>
      </c>
      <c r="Y129" s="68">
        <v>12</v>
      </c>
      <c r="Z129" s="68">
        <v>15</v>
      </c>
      <c r="AA129" s="78" t="s">
        <v>531</v>
      </c>
      <c r="AB129" s="70" t="s">
        <v>515</v>
      </c>
      <c r="AC129" s="98"/>
    </row>
    <row r="130" spans="1:29" s="73" customFormat="1" ht="30" x14ac:dyDescent="0.25">
      <c r="A130" s="80">
        <v>245573</v>
      </c>
      <c r="B130" s="66" t="s">
        <v>258</v>
      </c>
      <c r="C130" s="66" t="s">
        <v>168</v>
      </c>
      <c r="D130" s="66" t="s">
        <v>169</v>
      </c>
      <c r="E130" s="66" t="s">
        <v>252</v>
      </c>
      <c r="F130" s="67" t="s">
        <v>259</v>
      </c>
      <c r="G130" s="66"/>
      <c r="H130" s="66">
        <v>0</v>
      </c>
      <c r="I130" s="66">
        <v>1</v>
      </c>
      <c r="J130" s="66">
        <v>1</v>
      </c>
      <c r="K130" s="66">
        <v>1</v>
      </c>
      <c r="L130" s="66">
        <v>1</v>
      </c>
      <c r="M130" s="66">
        <v>1</v>
      </c>
      <c r="N130" s="66">
        <v>1</v>
      </c>
      <c r="O130" s="66">
        <v>1</v>
      </c>
      <c r="P130" s="66">
        <v>0</v>
      </c>
      <c r="Q130" s="66">
        <v>0</v>
      </c>
      <c r="R130" s="66">
        <v>1</v>
      </c>
      <c r="S130" s="66">
        <v>1</v>
      </c>
      <c r="T130" s="66">
        <v>1</v>
      </c>
      <c r="U130" s="68">
        <v>0.3</v>
      </c>
      <c r="V130" s="68" t="s">
        <v>538</v>
      </c>
      <c r="W130" s="68">
        <v>15</v>
      </c>
      <c r="X130" s="68">
        <v>12</v>
      </c>
      <c r="Y130" s="68">
        <v>12</v>
      </c>
      <c r="Z130" s="68">
        <v>15</v>
      </c>
      <c r="AA130" s="78" t="s">
        <v>531</v>
      </c>
      <c r="AB130" s="70" t="s">
        <v>515</v>
      </c>
      <c r="AC130" s="98"/>
    </row>
    <row r="131" spans="1:29" s="73" customFormat="1" ht="30" x14ac:dyDescent="0.25">
      <c r="A131" s="80">
        <v>247327</v>
      </c>
      <c r="B131" s="66" t="s">
        <v>262</v>
      </c>
      <c r="C131" s="66" t="s">
        <v>168</v>
      </c>
      <c r="D131" s="66" t="s">
        <v>169</v>
      </c>
      <c r="E131" s="66" t="s">
        <v>252</v>
      </c>
      <c r="F131" s="67" t="s">
        <v>263</v>
      </c>
      <c r="G131" s="66"/>
      <c r="H131" s="66">
        <v>0</v>
      </c>
      <c r="I131" s="66">
        <v>1</v>
      </c>
      <c r="J131" s="66">
        <v>1</v>
      </c>
      <c r="K131" s="66">
        <v>0</v>
      </c>
      <c r="L131" s="66">
        <v>1</v>
      </c>
      <c r="M131" s="66">
        <v>1</v>
      </c>
      <c r="N131" s="66">
        <v>1</v>
      </c>
      <c r="O131" s="66">
        <v>0</v>
      </c>
      <c r="P131" s="66">
        <v>0</v>
      </c>
      <c r="Q131" s="66">
        <v>0</v>
      </c>
      <c r="R131" s="66">
        <v>1</v>
      </c>
      <c r="S131" s="66">
        <v>0</v>
      </c>
      <c r="T131" s="66" t="s">
        <v>240</v>
      </c>
      <c r="U131" s="68">
        <v>0.48</v>
      </c>
      <c r="V131" s="68" t="s">
        <v>538</v>
      </c>
      <c r="W131" s="68">
        <v>15</v>
      </c>
      <c r="X131" s="68">
        <v>12</v>
      </c>
      <c r="Y131" s="68">
        <v>12</v>
      </c>
      <c r="Z131" s="68">
        <v>15</v>
      </c>
      <c r="AA131" s="78" t="s">
        <v>531</v>
      </c>
      <c r="AB131" s="70" t="s">
        <v>515</v>
      </c>
      <c r="AC131" s="98"/>
    </row>
    <row r="132" spans="1:29" s="73" customFormat="1" x14ac:dyDescent="0.25">
      <c r="A132" s="80">
        <v>647679</v>
      </c>
      <c r="B132" s="66" t="s">
        <v>49</v>
      </c>
      <c r="C132" s="66" t="s">
        <v>168</v>
      </c>
      <c r="D132" s="66" t="s">
        <v>310</v>
      </c>
      <c r="E132" s="66" t="s">
        <v>311</v>
      </c>
      <c r="F132" s="67" t="s">
        <v>331</v>
      </c>
      <c r="G132" s="66" t="s">
        <v>1008</v>
      </c>
      <c r="H132" s="66">
        <v>0</v>
      </c>
      <c r="I132" s="66">
        <v>0</v>
      </c>
      <c r="J132" s="66">
        <v>1</v>
      </c>
      <c r="K132" s="66">
        <v>0</v>
      </c>
      <c r="L132" s="66">
        <v>0</v>
      </c>
      <c r="M132" s="66">
        <v>0</v>
      </c>
      <c r="N132" s="66">
        <v>0</v>
      </c>
      <c r="O132" s="66">
        <v>0</v>
      </c>
      <c r="P132" s="66">
        <v>0</v>
      </c>
      <c r="Q132" s="66">
        <v>0</v>
      </c>
      <c r="R132" s="66">
        <v>0</v>
      </c>
      <c r="S132" s="66">
        <v>0</v>
      </c>
      <c r="T132" s="66">
        <v>0</v>
      </c>
      <c r="U132" s="68">
        <v>0.36</v>
      </c>
      <c r="V132" s="68" t="s">
        <v>538</v>
      </c>
      <c r="W132" s="68">
        <v>15</v>
      </c>
      <c r="X132" s="68">
        <v>8</v>
      </c>
      <c r="Y132" s="68">
        <v>12</v>
      </c>
      <c r="Z132" s="68">
        <v>15</v>
      </c>
      <c r="AA132" s="78" t="s">
        <v>531</v>
      </c>
      <c r="AB132" s="70" t="s">
        <v>515</v>
      </c>
      <c r="AC132" s="98"/>
    </row>
    <row r="133" spans="1:29" s="73" customFormat="1" x14ac:dyDescent="0.25">
      <c r="A133" s="80">
        <v>375955</v>
      </c>
      <c r="B133" s="66" t="s">
        <v>340</v>
      </c>
      <c r="C133" s="66" t="s">
        <v>168</v>
      </c>
      <c r="D133" s="66" t="s">
        <v>307</v>
      </c>
      <c r="E133" s="66" t="s">
        <v>337</v>
      </c>
      <c r="F133" s="67" t="s">
        <v>343</v>
      </c>
      <c r="G133" s="66" t="s">
        <v>1008</v>
      </c>
      <c r="H133" s="66">
        <v>0</v>
      </c>
      <c r="I133" s="66">
        <v>0</v>
      </c>
      <c r="J133" s="66">
        <v>1</v>
      </c>
      <c r="K133" s="66">
        <v>0</v>
      </c>
      <c r="L133" s="66">
        <v>1</v>
      </c>
      <c r="M133" s="66">
        <v>0</v>
      </c>
      <c r="N133" s="66">
        <v>0</v>
      </c>
      <c r="O133" s="66">
        <v>0</v>
      </c>
      <c r="P133" s="66">
        <v>0</v>
      </c>
      <c r="Q133" s="66">
        <v>0</v>
      </c>
      <c r="R133" s="66">
        <v>0</v>
      </c>
      <c r="S133" s="66">
        <v>0</v>
      </c>
      <c r="T133" s="66">
        <v>0</v>
      </c>
      <c r="U133" s="68">
        <v>0.71</v>
      </c>
      <c r="V133" s="68" t="s">
        <v>538</v>
      </c>
      <c r="W133" s="68">
        <v>15</v>
      </c>
      <c r="X133" s="68">
        <v>12</v>
      </c>
      <c r="Y133" s="68">
        <v>12</v>
      </c>
      <c r="Z133" s="68">
        <v>15</v>
      </c>
      <c r="AA133" s="78" t="s">
        <v>531</v>
      </c>
      <c r="AB133" s="70" t="s">
        <v>515</v>
      </c>
      <c r="AC133" s="98"/>
    </row>
    <row r="134" spans="1:29" s="73" customFormat="1" x14ac:dyDescent="0.25">
      <c r="A134" s="80">
        <v>363942</v>
      </c>
      <c r="B134" s="66" t="s">
        <v>49</v>
      </c>
      <c r="C134" s="66" t="s">
        <v>168</v>
      </c>
      <c r="D134" s="66" t="s">
        <v>310</v>
      </c>
      <c r="E134" s="66" t="s">
        <v>311</v>
      </c>
      <c r="F134" s="67" t="s">
        <v>357</v>
      </c>
      <c r="G134" s="66" t="s">
        <v>1008</v>
      </c>
      <c r="H134" s="66">
        <v>0</v>
      </c>
      <c r="I134" s="66">
        <v>1</v>
      </c>
      <c r="J134" s="66">
        <v>1</v>
      </c>
      <c r="K134" s="66">
        <v>0</v>
      </c>
      <c r="L134" s="66">
        <v>0</v>
      </c>
      <c r="M134" s="66">
        <v>0</v>
      </c>
      <c r="N134" s="66">
        <v>0</v>
      </c>
      <c r="O134" s="66">
        <v>0</v>
      </c>
      <c r="P134" s="66">
        <v>0</v>
      </c>
      <c r="Q134" s="66">
        <v>0</v>
      </c>
      <c r="R134" s="66">
        <v>0</v>
      </c>
      <c r="S134" s="66">
        <v>0</v>
      </c>
      <c r="T134" s="66">
        <v>0</v>
      </c>
      <c r="U134" s="68">
        <v>0.71</v>
      </c>
      <c r="V134" s="68" t="s">
        <v>538</v>
      </c>
      <c r="W134" s="68">
        <v>15</v>
      </c>
      <c r="X134" s="68">
        <v>8</v>
      </c>
      <c r="Y134" s="68">
        <v>12</v>
      </c>
      <c r="Z134" s="68">
        <v>15</v>
      </c>
      <c r="AA134" s="78" t="s">
        <v>531</v>
      </c>
      <c r="AB134" s="70" t="s">
        <v>515</v>
      </c>
      <c r="AC134" s="98"/>
    </row>
    <row r="135" spans="1:29" s="73" customFormat="1" ht="30" x14ac:dyDescent="0.25">
      <c r="A135" s="80">
        <v>848626</v>
      </c>
      <c r="B135" s="68"/>
      <c r="C135" s="66" t="s">
        <v>421</v>
      </c>
      <c r="D135" s="66" t="s">
        <v>422</v>
      </c>
      <c r="E135" s="66" t="s">
        <v>423</v>
      </c>
      <c r="F135" s="67" t="s">
        <v>425</v>
      </c>
      <c r="G135" s="66"/>
      <c r="H135" s="66">
        <v>0</v>
      </c>
      <c r="I135" s="66">
        <v>0</v>
      </c>
      <c r="J135" s="66">
        <v>1</v>
      </c>
      <c r="K135" s="66">
        <v>0</v>
      </c>
      <c r="L135" s="66">
        <v>1</v>
      </c>
      <c r="M135" s="66">
        <v>0</v>
      </c>
      <c r="N135" s="66">
        <v>1</v>
      </c>
      <c r="O135" s="66">
        <v>1</v>
      </c>
      <c r="P135" s="66">
        <v>0</v>
      </c>
      <c r="Q135" s="66">
        <v>0</v>
      </c>
      <c r="R135" s="66">
        <v>0</v>
      </c>
      <c r="S135" s="66">
        <v>0</v>
      </c>
      <c r="T135" s="66">
        <v>0</v>
      </c>
      <c r="U135" s="68">
        <v>0.21</v>
      </c>
      <c r="V135" s="68" t="s">
        <v>538</v>
      </c>
      <c r="W135" s="68">
        <v>15</v>
      </c>
      <c r="X135" s="68">
        <v>8</v>
      </c>
      <c r="Y135" s="68">
        <v>12</v>
      </c>
      <c r="Z135" s="68">
        <v>15</v>
      </c>
      <c r="AA135" s="78" t="s">
        <v>531</v>
      </c>
      <c r="AB135" s="70" t="s">
        <v>515</v>
      </c>
      <c r="AC135" s="98"/>
    </row>
    <row r="136" spans="1:29" s="73" customFormat="1" ht="30" x14ac:dyDescent="0.25">
      <c r="A136" s="80">
        <v>815842</v>
      </c>
      <c r="B136" s="68"/>
      <c r="C136" s="66" t="s">
        <v>421</v>
      </c>
      <c r="D136" s="66" t="s">
        <v>422</v>
      </c>
      <c r="E136" s="66" t="s">
        <v>423</v>
      </c>
      <c r="F136" s="67" t="s">
        <v>426</v>
      </c>
      <c r="G136" s="66"/>
      <c r="H136" s="66">
        <v>0</v>
      </c>
      <c r="I136" s="66">
        <v>0</v>
      </c>
      <c r="J136" s="66">
        <v>0</v>
      </c>
      <c r="K136" s="66">
        <v>0</v>
      </c>
      <c r="L136" s="66">
        <v>0</v>
      </c>
      <c r="M136" s="66">
        <v>1</v>
      </c>
      <c r="N136" s="66">
        <v>1</v>
      </c>
      <c r="O136" s="66">
        <v>0</v>
      </c>
      <c r="P136" s="66">
        <v>0</v>
      </c>
      <c r="Q136" s="66">
        <v>1</v>
      </c>
      <c r="R136" s="66">
        <v>1</v>
      </c>
      <c r="S136" s="66">
        <v>0</v>
      </c>
      <c r="T136" s="66">
        <v>1</v>
      </c>
      <c r="U136" s="68">
        <v>0.21</v>
      </c>
      <c r="V136" s="68" t="s">
        <v>538</v>
      </c>
      <c r="W136" s="68">
        <v>15</v>
      </c>
      <c r="X136" s="68">
        <v>8</v>
      </c>
      <c r="Y136" s="68">
        <v>12</v>
      </c>
      <c r="Z136" s="68">
        <v>15</v>
      </c>
      <c r="AA136" s="78" t="s">
        <v>531</v>
      </c>
      <c r="AB136" s="70" t="s">
        <v>515</v>
      </c>
      <c r="AC136" s="98"/>
    </row>
    <row r="137" spans="1:29" s="73" customFormat="1" ht="30" x14ac:dyDescent="0.25">
      <c r="A137" s="80">
        <v>66783</v>
      </c>
      <c r="B137" s="66" t="s">
        <v>477</v>
      </c>
      <c r="C137" s="66" t="s">
        <v>42</v>
      </c>
      <c r="D137" s="66" t="s">
        <v>122</v>
      </c>
      <c r="E137" s="66" t="s">
        <v>123</v>
      </c>
      <c r="F137" s="67" t="s">
        <v>478</v>
      </c>
      <c r="G137" s="66"/>
      <c r="H137" s="66">
        <v>0</v>
      </c>
      <c r="I137" s="66">
        <v>0</v>
      </c>
      <c r="J137" s="66">
        <v>1</v>
      </c>
      <c r="K137" s="66">
        <v>0</v>
      </c>
      <c r="L137" s="66">
        <v>0</v>
      </c>
      <c r="M137" s="66">
        <v>0</v>
      </c>
      <c r="N137" s="66">
        <v>0</v>
      </c>
      <c r="O137" s="66">
        <v>0</v>
      </c>
      <c r="P137" s="66">
        <v>0</v>
      </c>
      <c r="Q137" s="66">
        <v>0</v>
      </c>
      <c r="R137" s="66">
        <v>0</v>
      </c>
      <c r="S137" s="66">
        <v>0</v>
      </c>
      <c r="T137" s="66">
        <v>0</v>
      </c>
      <c r="U137" s="68">
        <v>0.03</v>
      </c>
      <c r="V137" s="68" t="s">
        <v>538</v>
      </c>
      <c r="W137" s="68">
        <v>15</v>
      </c>
      <c r="X137" s="68">
        <v>8</v>
      </c>
      <c r="Y137" s="68">
        <v>12</v>
      </c>
      <c r="Z137" s="68">
        <v>15</v>
      </c>
      <c r="AA137" s="78" t="s">
        <v>531</v>
      </c>
      <c r="AB137" s="70" t="s">
        <v>515</v>
      </c>
      <c r="AC137" s="98"/>
    </row>
    <row r="138" spans="1:29" s="73" customFormat="1" ht="30" x14ac:dyDescent="0.25">
      <c r="A138" s="80">
        <v>219402</v>
      </c>
      <c r="B138" s="68"/>
      <c r="C138" s="66" t="s">
        <v>168</v>
      </c>
      <c r="D138" s="66" t="s">
        <v>169</v>
      </c>
      <c r="E138" s="66" t="s">
        <v>275</v>
      </c>
      <c r="F138" s="67" t="s">
        <v>488</v>
      </c>
      <c r="G138" s="66"/>
      <c r="H138" s="66">
        <v>0</v>
      </c>
      <c r="I138" s="66">
        <v>0</v>
      </c>
      <c r="J138" s="66">
        <v>0</v>
      </c>
      <c r="K138" s="66">
        <v>0</v>
      </c>
      <c r="L138" s="66">
        <v>1</v>
      </c>
      <c r="M138" s="66">
        <v>0</v>
      </c>
      <c r="N138" s="66">
        <v>1</v>
      </c>
      <c r="O138" s="66">
        <v>0</v>
      </c>
      <c r="P138" s="66">
        <v>0</v>
      </c>
      <c r="Q138" s="66">
        <v>0</v>
      </c>
      <c r="R138" s="66">
        <v>0</v>
      </c>
      <c r="S138" s="66">
        <v>1</v>
      </c>
      <c r="T138" s="66">
        <v>0</v>
      </c>
      <c r="U138" s="68">
        <v>0.06</v>
      </c>
      <c r="V138" s="68" t="s">
        <v>538</v>
      </c>
      <c r="W138" s="68">
        <v>15</v>
      </c>
      <c r="X138" s="68">
        <v>8</v>
      </c>
      <c r="Y138" s="68">
        <v>12</v>
      </c>
      <c r="Z138" s="68">
        <v>15</v>
      </c>
      <c r="AA138" s="78" t="s">
        <v>531</v>
      </c>
      <c r="AB138" s="70" t="s">
        <v>515</v>
      </c>
      <c r="AC138" s="98"/>
    </row>
    <row r="139" spans="1:29" s="73" customFormat="1" ht="45" x14ac:dyDescent="0.25">
      <c r="A139" s="80">
        <v>932824</v>
      </c>
      <c r="B139" s="66" t="s">
        <v>167</v>
      </c>
      <c r="C139" s="66" t="s">
        <v>168</v>
      </c>
      <c r="D139" s="66" t="s">
        <v>169</v>
      </c>
      <c r="E139" s="66" t="s">
        <v>170</v>
      </c>
      <c r="F139" s="67" t="s">
        <v>171</v>
      </c>
      <c r="G139" s="66"/>
      <c r="H139" s="66">
        <v>0</v>
      </c>
      <c r="I139" s="66">
        <v>0</v>
      </c>
      <c r="J139" s="66">
        <v>0</v>
      </c>
      <c r="K139" s="66">
        <v>0</v>
      </c>
      <c r="L139" s="66">
        <v>0</v>
      </c>
      <c r="M139" s="66">
        <v>1</v>
      </c>
      <c r="N139" s="66">
        <v>1</v>
      </c>
      <c r="O139" s="66">
        <v>0</v>
      </c>
      <c r="P139" s="66">
        <v>0</v>
      </c>
      <c r="Q139" s="66">
        <v>0</v>
      </c>
      <c r="R139" s="66">
        <v>0</v>
      </c>
      <c r="S139" s="66">
        <v>0</v>
      </c>
      <c r="T139" s="66">
        <v>0</v>
      </c>
      <c r="U139" s="68">
        <v>0.03</v>
      </c>
      <c r="V139" s="68" t="s">
        <v>538</v>
      </c>
      <c r="W139" s="68">
        <v>12</v>
      </c>
      <c r="X139" s="68">
        <v>8</v>
      </c>
      <c r="Y139" s="68">
        <v>12</v>
      </c>
      <c r="Z139" s="68">
        <v>12</v>
      </c>
      <c r="AA139" s="78" t="s">
        <v>531</v>
      </c>
      <c r="AB139" s="70" t="s">
        <v>515</v>
      </c>
      <c r="AC139" s="98"/>
    </row>
    <row r="140" spans="1:29" s="73" customFormat="1" x14ac:dyDescent="0.25">
      <c r="A140" s="80">
        <v>911606</v>
      </c>
      <c r="B140" s="68"/>
      <c r="C140" s="66" t="s">
        <v>168</v>
      </c>
      <c r="D140" s="66" t="s">
        <v>169</v>
      </c>
      <c r="E140" s="66" t="s">
        <v>188</v>
      </c>
      <c r="F140" s="67" t="s">
        <v>195</v>
      </c>
      <c r="G140" s="66"/>
      <c r="H140" s="66">
        <v>0</v>
      </c>
      <c r="I140" s="66">
        <v>1</v>
      </c>
      <c r="J140" s="66">
        <v>1</v>
      </c>
      <c r="K140" s="66">
        <v>1</v>
      </c>
      <c r="L140" s="66">
        <v>1</v>
      </c>
      <c r="M140" s="66">
        <v>0</v>
      </c>
      <c r="N140" s="66">
        <v>0</v>
      </c>
      <c r="O140" s="66">
        <v>0</v>
      </c>
      <c r="P140" s="66">
        <v>0</v>
      </c>
      <c r="Q140" s="66">
        <v>0</v>
      </c>
      <c r="R140" s="66">
        <v>0</v>
      </c>
      <c r="S140" s="66">
        <v>0</v>
      </c>
      <c r="T140" s="66">
        <v>0</v>
      </c>
      <c r="U140" s="68">
        <v>0.06</v>
      </c>
      <c r="V140" s="68" t="s">
        <v>538</v>
      </c>
      <c r="W140" s="68">
        <v>12</v>
      </c>
      <c r="X140" s="68">
        <v>8</v>
      </c>
      <c r="Y140" s="68">
        <v>12</v>
      </c>
      <c r="Z140" s="68">
        <v>12</v>
      </c>
      <c r="AA140" s="78" t="s">
        <v>531</v>
      </c>
      <c r="AB140" s="70" t="s">
        <v>515</v>
      </c>
      <c r="AC140" s="98"/>
    </row>
    <row r="141" spans="1:29" s="73" customFormat="1" x14ac:dyDescent="0.25">
      <c r="A141" s="80">
        <v>243063</v>
      </c>
      <c r="B141" s="68"/>
      <c r="C141" s="66" t="s">
        <v>168</v>
      </c>
      <c r="D141" s="66" t="s">
        <v>169</v>
      </c>
      <c r="E141" s="66" t="s">
        <v>188</v>
      </c>
      <c r="F141" s="67" t="s">
        <v>196</v>
      </c>
      <c r="G141" s="66"/>
      <c r="H141" s="66">
        <v>0</v>
      </c>
      <c r="I141" s="66">
        <v>0</v>
      </c>
      <c r="J141" s="66">
        <v>0</v>
      </c>
      <c r="K141" s="66">
        <v>0</v>
      </c>
      <c r="L141" s="66">
        <v>1</v>
      </c>
      <c r="M141" s="66">
        <v>0</v>
      </c>
      <c r="N141" s="66">
        <v>0</v>
      </c>
      <c r="O141" s="66">
        <v>0</v>
      </c>
      <c r="P141" s="66">
        <v>0</v>
      </c>
      <c r="Q141" s="66">
        <v>0</v>
      </c>
      <c r="R141" s="66">
        <v>0</v>
      </c>
      <c r="S141" s="66">
        <v>0</v>
      </c>
      <c r="T141" s="66">
        <v>0</v>
      </c>
      <c r="U141" s="68">
        <v>0.06</v>
      </c>
      <c r="V141" s="68" t="s">
        <v>538</v>
      </c>
      <c r="W141" s="68">
        <v>12</v>
      </c>
      <c r="X141" s="68">
        <v>8</v>
      </c>
      <c r="Y141" s="68">
        <v>12</v>
      </c>
      <c r="Z141" s="68">
        <v>12</v>
      </c>
      <c r="AA141" s="78" t="s">
        <v>531</v>
      </c>
      <c r="AB141" s="70" t="s">
        <v>515</v>
      </c>
      <c r="AC141" s="98"/>
    </row>
    <row r="142" spans="1:29" s="73" customFormat="1" x14ac:dyDescent="0.25">
      <c r="A142" s="80">
        <v>819808</v>
      </c>
      <c r="B142" s="68"/>
      <c r="C142" s="66" t="s">
        <v>168</v>
      </c>
      <c r="D142" s="66" t="s">
        <v>169</v>
      </c>
      <c r="E142" s="66" t="s">
        <v>188</v>
      </c>
      <c r="F142" s="67" t="s">
        <v>197</v>
      </c>
      <c r="G142" s="66"/>
      <c r="H142" s="66">
        <v>0</v>
      </c>
      <c r="I142" s="66">
        <v>0</v>
      </c>
      <c r="J142" s="66">
        <v>1</v>
      </c>
      <c r="K142" s="66">
        <v>0</v>
      </c>
      <c r="L142" s="66">
        <v>0</v>
      </c>
      <c r="M142" s="66">
        <v>0</v>
      </c>
      <c r="N142" s="66">
        <v>0</v>
      </c>
      <c r="O142" s="66">
        <v>0</v>
      </c>
      <c r="P142" s="66">
        <v>0</v>
      </c>
      <c r="Q142" s="66">
        <v>0</v>
      </c>
      <c r="R142" s="66">
        <v>0</v>
      </c>
      <c r="S142" s="66">
        <v>0</v>
      </c>
      <c r="T142" s="66">
        <v>0</v>
      </c>
      <c r="U142" s="68">
        <v>0.03</v>
      </c>
      <c r="V142" s="68" t="s">
        <v>538</v>
      </c>
      <c r="W142" s="68">
        <v>12</v>
      </c>
      <c r="X142" s="68">
        <v>8</v>
      </c>
      <c r="Y142" s="68">
        <v>12</v>
      </c>
      <c r="Z142" s="68">
        <v>12</v>
      </c>
      <c r="AA142" s="78" t="s">
        <v>531</v>
      </c>
      <c r="AB142" s="70" t="s">
        <v>515</v>
      </c>
      <c r="AC142" s="98"/>
    </row>
    <row r="143" spans="1:29" s="73" customFormat="1" ht="30" x14ac:dyDescent="0.25">
      <c r="A143" s="80">
        <v>239096</v>
      </c>
      <c r="B143" s="68"/>
      <c r="C143" s="66" t="s">
        <v>168</v>
      </c>
      <c r="D143" s="66" t="s">
        <v>169</v>
      </c>
      <c r="E143" s="66" t="s">
        <v>188</v>
      </c>
      <c r="F143" s="67" t="s">
        <v>206</v>
      </c>
      <c r="G143" s="66"/>
      <c r="H143" s="66">
        <v>0</v>
      </c>
      <c r="I143" s="66">
        <v>0</v>
      </c>
      <c r="J143" s="66">
        <v>0</v>
      </c>
      <c r="K143" s="66">
        <v>0</v>
      </c>
      <c r="L143" s="66">
        <v>0</v>
      </c>
      <c r="M143" s="66">
        <v>0</v>
      </c>
      <c r="N143" s="66">
        <v>1</v>
      </c>
      <c r="O143" s="66">
        <v>0</v>
      </c>
      <c r="P143" s="66">
        <v>0</v>
      </c>
      <c r="Q143" s="66">
        <v>0</v>
      </c>
      <c r="R143" s="66">
        <v>0</v>
      </c>
      <c r="S143" s="66">
        <v>0</v>
      </c>
      <c r="T143" s="66">
        <v>0</v>
      </c>
      <c r="U143" s="68">
        <v>0.03</v>
      </c>
      <c r="V143" s="68" t="s">
        <v>538</v>
      </c>
      <c r="W143" s="68">
        <v>9</v>
      </c>
      <c r="X143" s="68">
        <v>8</v>
      </c>
      <c r="Y143" s="68">
        <v>12</v>
      </c>
      <c r="Z143" s="68">
        <v>12</v>
      </c>
      <c r="AA143" s="78" t="s">
        <v>531</v>
      </c>
      <c r="AB143" s="70" t="s">
        <v>515</v>
      </c>
      <c r="AC143" s="98"/>
    </row>
    <row r="144" spans="1:29" s="73" customFormat="1" x14ac:dyDescent="0.25">
      <c r="A144" s="80">
        <v>306432</v>
      </c>
      <c r="B144" s="68"/>
      <c r="C144" s="66" t="s">
        <v>168</v>
      </c>
      <c r="D144" s="66" t="s">
        <v>169</v>
      </c>
      <c r="E144" s="66" t="s">
        <v>188</v>
      </c>
      <c r="F144" s="67" t="s">
        <v>207</v>
      </c>
      <c r="G144" s="66"/>
      <c r="H144" s="66">
        <v>0</v>
      </c>
      <c r="I144" s="66">
        <v>0</v>
      </c>
      <c r="J144" s="66">
        <v>0</v>
      </c>
      <c r="K144" s="66">
        <v>0</v>
      </c>
      <c r="L144" s="66">
        <v>0</v>
      </c>
      <c r="M144" s="66">
        <v>0</v>
      </c>
      <c r="N144" s="66">
        <v>0</v>
      </c>
      <c r="O144" s="66">
        <v>1</v>
      </c>
      <c r="P144" s="66">
        <v>0</v>
      </c>
      <c r="Q144" s="66">
        <v>0</v>
      </c>
      <c r="R144" s="66">
        <v>0</v>
      </c>
      <c r="S144" s="66">
        <v>0</v>
      </c>
      <c r="T144" s="66">
        <v>0</v>
      </c>
      <c r="U144" s="68">
        <v>0.03</v>
      </c>
      <c r="V144" s="68" t="s">
        <v>538</v>
      </c>
      <c r="W144" s="68">
        <v>12</v>
      </c>
      <c r="X144" s="68">
        <v>8</v>
      </c>
      <c r="Y144" s="68">
        <v>12</v>
      </c>
      <c r="Z144" s="68">
        <v>12</v>
      </c>
      <c r="AA144" s="78" t="s">
        <v>531</v>
      </c>
      <c r="AB144" s="70" t="s">
        <v>515</v>
      </c>
      <c r="AC144" s="98"/>
    </row>
    <row r="145" spans="1:29" s="73" customFormat="1" ht="30" x14ac:dyDescent="0.25">
      <c r="A145" s="80">
        <v>646056</v>
      </c>
      <c r="B145" s="68"/>
      <c r="C145" s="66" t="s">
        <v>168</v>
      </c>
      <c r="D145" s="66" t="s">
        <v>169</v>
      </c>
      <c r="E145" s="66" t="s">
        <v>188</v>
      </c>
      <c r="F145" s="67" t="s">
        <v>223</v>
      </c>
      <c r="G145" s="66"/>
      <c r="H145" s="66">
        <v>0</v>
      </c>
      <c r="I145" s="66">
        <v>1</v>
      </c>
      <c r="J145" s="66">
        <v>1</v>
      </c>
      <c r="K145" s="66">
        <v>0</v>
      </c>
      <c r="L145" s="66">
        <v>0</v>
      </c>
      <c r="M145" s="66">
        <v>0</v>
      </c>
      <c r="N145" s="66">
        <v>0</v>
      </c>
      <c r="O145" s="66">
        <v>0</v>
      </c>
      <c r="P145" s="66">
        <v>0</v>
      </c>
      <c r="Q145" s="66">
        <v>0</v>
      </c>
      <c r="R145" s="66">
        <v>0</v>
      </c>
      <c r="S145" s="66">
        <v>0</v>
      </c>
      <c r="T145" s="66">
        <v>0</v>
      </c>
      <c r="U145" s="68">
        <v>0.09</v>
      </c>
      <c r="V145" s="68" t="s">
        <v>538</v>
      </c>
      <c r="W145" s="68">
        <v>12</v>
      </c>
      <c r="X145" s="68">
        <v>8</v>
      </c>
      <c r="Y145" s="68">
        <v>12</v>
      </c>
      <c r="Z145" s="68">
        <v>12</v>
      </c>
      <c r="AA145" s="78" t="s">
        <v>531</v>
      </c>
      <c r="AB145" s="70" t="s">
        <v>515</v>
      </c>
      <c r="AC145" s="98" t="s">
        <v>528</v>
      </c>
    </row>
    <row r="146" spans="1:29" s="73" customFormat="1" x14ac:dyDescent="0.25">
      <c r="A146" s="80">
        <v>244224</v>
      </c>
      <c r="B146" s="68"/>
      <c r="C146" s="66" t="s">
        <v>168</v>
      </c>
      <c r="D146" s="66" t="s">
        <v>169</v>
      </c>
      <c r="E146" s="66" t="s">
        <v>188</v>
      </c>
      <c r="F146" s="67" t="s">
        <v>224</v>
      </c>
      <c r="G146" s="66"/>
      <c r="H146" s="66">
        <v>0</v>
      </c>
      <c r="I146" s="66">
        <v>0</v>
      </c>
      <c r="J146" s="66">
        <v>0</v>
      </c>
      <c r="K146" s="66">
        <v>0</v>
      </c>
      <c r="L146" s="66">
        <v>1</v>
      </c>
      <c r="M146" s="66">
        <v>0</v>
      </c>
      <c r="N146" s="66">
        <v>0</v>
      </c>
      <c r="O146" s="66">
        <v>0</v>
      </c>
      <c r="P146" s="66">
        <v>0</v>
      </c>
      <c r="Q146" s="66">
        <v>0</v>
      </c>
      <c r="R146" s="66">
        <v>0</v>
      </c>
      <c r="S146" s="66">
        <v>0</v>
      </c>
      <c r="T146" s="66">
        <v>0</v>
      </c>
      <c r="U146" s="68">
        <v>0.03</v>
      </c>
      <c r="V146" s="68" t="s">
        <v>538</v>
      </c>
      <c r="W146" s="68">
        <v>12</v>
      </c>
      <c r="X146" s="68">
        <v>8</v>
      </c>
      <c r="Y146" s="68">
        <v>12</v>
      </c>
      <c r="Z146" s="68">
        <v>12</v>
      </c>
      <c r="AA146" s="78" t="s">
        <v>531</v>
      </c>
      <c r="AB146" s="70" t="s">
        <v>515</v>
      </c>
      <c r="AC146" s="98"/>
    </row>
    <row r="147" spans="1:29" s="73" customFormat="1" x14ac:dyDescent="0.25">
      <c r="A147" s="80">
        <v>223593</v>
      </c>
      <c r="B147" s="68"/>
      <c r="C147" s="66" t="s">
        <v>168</v>
      </c>
      <c r="D147" s="66" t="s">
        <v>169</v>
      </c>
      <c r="E147" s="66" t="s">
        <v>188</v>
      </c>
      <c r="F147" s="67" t="s">
        <v>229</v>
      </c>
      <c r="G147" s="66"/>
      <c r="H147" s="66">
        <v>0</v>
      </c>
      <c r="I147" s="66">
        <v>0</v>
      </c>
      <c r="J147" s="66">
        <v>0</v>
      </c>
      <c r="K147" s="66">
        <v>0</v>
      </c>
      <c r="L147" s="66">
        <v>0</v>
      </c>
      <c r="M147" s="66">
        <v>0</v>
      </c>
      <c r="N147" s="66">
        <v>1</v>
      </c>
      <c r="O147" s="66">
        <v>0</v>
      </c>
      <c r="P147" s="66">
        <v>0</v>
      </c>
      <c r="Q147" s="66">
        <v>0</v>
      </c>
      <c r="R147" s="66">
        <v>0</v>
      </c>
      <c r="S147" s="66">
        <v>1</v>
      </c>
      <c r="T147" s="66">
        <v>0</v>
      </c>
      <c r="U147" s="68">
        <v>0.24</v>
      </c>
      <c r="V147" s="68" t="s">
        <v>538</v>
      </c>
      <c r="W147" s="68">
        <v>12</v>
      </c>
      <c r="X147" s="68">
        <v>8</v>
      </c>
      <c r="Y147" s="68">
        <v>12</v>
      </c>
      <c r="Z147" s="68">
        <v>12</v>
      </c>
      <c r="AA147" s="78" t="s">
        <v>531</v>
      </c>
      <c r="AB147" s="70" t="s">
        <v>515</v>
      </c>
      <c r="AC147" s="98"/>
    </row>
    <row r="148" spans="1:29" s="73" customFormat="1" x14ac:dyDescent="0.25">
      <c r="A148" s="80">
        <v>223595</v>
      </c>
      <c r="B148" s="68"/>
      <c r="C148" s="66" t="s">
        <v>168</v>
      </c>
      <c r="D148" s="66" t="s">
        <v>169</v>
      </c>
      <c r="E148" s="66" t="s">
        <v>188</v>
      </c>
      <c r="F148" s="67" t="s">
        <v>232</v>
      </c>
      <c r="G148" s="66"/>
      <c r="H148" s="66">
        <v>0</v>
      </c>
      <c r="I148" s="66">
        <v>0</v>
      </c>
      <c r="J148" s="66">
        <v>0</v>
      </c>
      <c r="K148" s="66">
        <v>0</v>
      </c>
      <c r="L148" s="66">
        <v>0</v>
      </c>
      <c r="M148" s="66">
        <v>0</v>
      </c>
      <c r="N148" s="66">
        <v>1</v>
      </c>
      <c r="O148" s="66">
        <v>0</v>
      </c>
      <c r="P148" s="66">
        <v>0</v>
      </c>
      <c r="Q148" s="66">
        <v>0</v>
      </c>
      <c r="R148" s="66">
        <v>0</v>
      </c>
      <c r="S148" s="66">
        <v>1</v>
      </c>
      <c r="T148" s="66">
        <v>0</v>
      </c>
      <c r="U148" s="68">
        <v>0.33</v>
      </c>
      <c r="V148" s="68" t="s">
        <v>538</v>
      </c>
      <c r="W148" s="68">
        <v>12</v>
      </c>
      <c r="X148" s="68">
        <v>8</v>
      </c>
      <c r="Y148" s="68">
        <v>12</v>
      </c>
      <c r="Z148" s="68">
        <v>12</v>
      </c>
      <c r="AA148" s="78" t="s">
        <v>531</v>
      </c>
      <c r="AB148" s="70" t="s">
        <v>515</v>
      </c>
      <c r="AC148" s="98"/>
    </row>
    <row r="149" spans="1:29" s="73" customFormat="1" x14ac:dyDescent="0.25">
      <c r="A149" s="80">
        <v>239108</v>
      </c>
      <c r="B149" s="68"/>
      <c r="C149" s="66" t="s">
        <v>168</v>
      </c>
      <c r="D149" s="66" t="s">
        <v>169</v>
      </c>
      <c r="E149" s="66" t="s">
        <v>188</v>
      </c>
      <c r="F149" s="67" t="s">
        <v>537</v>
      </c>
      <c r="G149" s="66"/>
      <c r="H149" s="66">
        <v>0</v>
      </c>
      <c r="I149" s="66">
        <v>0</v>
      </c>
      <c r="J149" s="66">
        <v>0</v>
      </c>
      <c r="K149" s="66">
        <v>1</v>
      </c>
      <c r="L149" s="66">
        <v>1</v>
      </c>
      <c r="M149" s="66">
        <v>0</v>
      </c>
      <c r="N149" s="66">
        <v>0</v>
      </c>
      <c r="O149" s="66">
        <v>0</v>
      </c>
      <c r="P149" s="66">
        <v>0</v>
      </c>
      <c r="Q149" s="66">
        <v>0</v>
      </c>
      <c r="R149" s="66">
        <v>0</v>
      </c>
      <c r="S149" s="66">
        <v>0</v>
      </c>
      <c r="T149" s="66">
        <v>0</v>
      </c>
      <c r="U149" s="68">
        <v>0.12</v>
      </c>
      <c r="V149" s="68" t="s">
        <v>538</v>
      </c>
      <c r="W149" s="68">
        <v>9</v>
      </c>
      <c r="X149" s="68">
        <v>8</v>
      </c>
      <c r="Y149" s="68">
        <v>12</v>
      </c>
      <c r="Z149" s="68">
        <v>12</v>
      </c>
      <c r="AA149" s="78" t="s">
        <v>531</v>
      </c>
      <c r="AB149" s="70" t="s">
        <v>516</v>
      </c>
      <c r="AC149" s="98"/>
    </row>
    <row r="150" spans="1:29" s="73" customFormat="1" x14ac:dyDescent="0.25">
      <c r="A150" s="80">
        <v>345311</v>
      </c>
      <c r="B150" s="66" t="s">
        <v>251</v>
      </c>
      <c r="C150" s="66" t="s">
        <v>168</v>
      </c>
      <c r="D150" s="66" t="s">
        <v>169</v>
      </c>
      <c r="E150" s="66" t="s">
        <v>252</v>
      </c>
      <c r="F150" s="67" t="s">
        <v>253</v>
      </c>
      <c r="G150" s="66"/>
      <c r="H150" s="66">
        <v>0</v>
      </c>
      <c r="I150" s="66">
        <v>0</v>
      </c>
      <c r="J150" s="66">
        <v>1</v>
      </c>
      <c r="K150" s="66">
        <v>0</v>
      </c>
      <c r="L150" s="66">
        <v>0</v>
      </c>
      <c r="M150" s="66">
        <v>0</v>
      </c>
      <c r="N150" s="66">
        <v>0</v>
      </c>
      <c r="O150" s="66">
        <v>0</v>
      </c>
      <c r="P150" s="66">
        <v>0</v>
      </c>
      <c r="Q150" s="66">
        <v>0</v>
      </c>
      <c r="R150" s="66">
        <v>0</v>
      </c>
      <c r="S150" s="66">
        <v>0</v>
      </c>
      <c r="T150" s="66">
        <v>0</v>
      </c>
      <c r="U150" s="68">
        <v>0.03</v>
      </c>
      <c r="V150" s="68" t="s">
        <v>538</v>
      </c>
      <c r="W150" s="68">
        <v>9</v>
      </c>
      <c r="X150" s="68">
        <v>8</v>
      </c>
      <c r="Y150" s="68">
        <v>12</v>
      </c>
      <c r="Z150" s="68">
        <v>12</v>
      </c>
      <c r="AA150" s="78" t="s">
        <v>531</v>
      </c>
      <c r="AB150" s="70" t="s">
        <v>515</v>
      </c>
      <c r="AC150" s="98"/>
    </row>
    <row r="151" spans="1:29" s="73" customFormat="1" ht="30" x14ac:dyDescent="0.25">
      <c r="A151" s="80">
        <v>779457</v>
      </c>
      <c r="B151" s="66" t="s">
        <v>260</v>
      </c>
      <c r="C151" s="66" t="s">
        <v>168</v>
      </c>
      <c r="D151" s="66" t="s">
        <v>169</v>
      </c>
      <c r="E151" s="66" t="s">
        <v>252</v>
      </c>
      <c r="F151" s="67" t="s">
        <v>261</v>
      </c>
      <c r="G151" s="66"/>
      <c r="H151" s="66">
        <v>0</v>
      </c>
      <c r="I151" s="66">
        <v>0</v>
      </c>
      <c r="J151" s="66">
        <v>0</v>
      </c>
      <c r="K151" s="66">
        <v>0</v>
      </c>
      <c r="L151" s="66">
        <v>1</v>
      </c>
      <c r="M151" s="66">
        <v>0</v>
      </c>
      <c r="N151" s="66">
        <v>0</v>
      </c>
      <c r="O151" s="66">
        <v>0</v>
      </c>
      <c r="P151" s="66">
        <v>0</v>
      </c>
      <c r="Q151" s="66">
        <v>0</v>
      </c>
      <c r="R151" s="66">
        <v>0</v>
      </c>
      <c r="S151" s="66">
        <v>0</v>
      </c>
      <c r="T151" s="66">
        <v>0</v>
      </c>
      <c r="U151" s="68">
        <v>0.06</v>
      </c>
      <c r="V151" s="68" t="s">
        <v>538</v>
      </c>
      <c r="W151" s="68">
        <v>9</v>
      </c>
      <c r="X151" s="68">
        <v>8</v>
      </c>
      <c r="Y151" s="68">
        <v>12</v>
      </c>
      <c r="Z151" s="68">
        <v>12</v>
      </c>
      <c r="AA151" s="78" t="s">
        <v>531</v>
      </c>
      <c r="AB151" s="70" t="s">
        <v>516</v>
      </c>
      <c r="AC151" s="98"/>
    </row>
    <row r="152" spans="1:29" s="73" customFormat="1" ht="30" x14ac:dyDescent="0.25">
      <c r="A152" s="80">
        <v>779482</v>
      </c>
      <c r="B152" s="66" t="s">
        <v>266</v>
      </c>
      <c r="C152" s="66" t="s">
        <v>168</v>
      </c>
      <c r="D152" s="66" t="s">
        <v>169</v>
      </c>
      <c r="E152" s="66" t="s">
        <v>252</v>
      </c>
      <c r="F152" s="67" t="s">
        <v>267</v>
      </c>
      <c r="G152" s="66"/>
      <c r="H152" s="66">
        <v>0</v>
      </c>
      <c r="I152" s="66">
        <v>0</v>
      </c>
      <c r="J152" s="66">
        <v>0</v>
      </c>
      <c r="K152" s="66">
        <v>0</v>
      </c>
      <c r="L152" s="66">
        <v>0</v>
      </c>
      <c r="M152" s="66">
        <v>0</v>
      </c>
      <c r="N152" s="66">
        <v>1</v>
      </c>
      <c r="O152" s="66">
        <v>0</v>
      </c>
      <c r="P152" s="66">
        <v>0</v>
      </c>
      <c r="Q152" s="66">
        <v>0</v>
      </c>
      <c r="R152" s="66">
        <v>0</v>
      </c>
      <c r="S152" s="66">
        <v>0</v>
      </c>
      <c r="T152" s="66">
        <v>0</v>
      </c>
      <c r="U152" s="68">
        <v>0.03</v>
      </c>
      <c r="V152" s="68" t="s">
        <v>538</v>
      </c>
      <c r="W152" s="68">
        <v>9</v>
      </c>
      <c r="X152" s="68">
        <v>12</v>
      </c>
      <c r="Y152" s="68">
        <v>12</v>
      </c>
      <c r="Z152" s="68">
        <v>12</v>
      </c>
      <c r="AA152" s="78" t="s">
        <v>531</v>
      </c>
      <c r="AB152" s="70" t="s">
        <v>525</v>
      </c>
      <c r="AC152" s="98"/>
    </row>
    <row r="153" spans="1:29" s="73" customFormat="1" x14ac:dyDescent="0.25">
      <c r="A153" s="80">
        <v>226692</v>
      </c>
      <c r="B153" s="68"/>
      <c r="C153" s="66" t="s">
        <v>168</v>
      </c>
      <c r="D153" s="66" t="s">
        <v>169</v>
      </c>
      <c r="E153" s="66" t="s">
        <v>290</v>
      </c>
      <c r="F153" s="67" t="s">
        <v>298</v>
      </c>
      <c r="G153" s="66"/>
      <c r="H153" s="66">
        <v>0</v>
      </c>
      <c r="I153" s="66">
        <v>1</v>
      </c>
      <c r="J153" s="66">
        <v>1</v>
      </c>
      <c r="K153" s="66">
        <v>0</v>
      </c>
      <c r="L153" s="66">
        <v>1</v>
      </c>
      <c r="M153" s="66">
        <v>0</v>
      </c>
      <c r="N153" s="66">
        <v>1</v>
      </c>
      <c r="O153" s="66">
        <v>0</v>
      </c>
      <c r="P153" s="66">
        <v>0</v>
      </c>
      <c r="Q153" s="66">
        <v>1</v>
      </c>
      <c r="R153" s="66">
        <v>0</v>
      </c>
      <c r="S153" s="66">
        <v>0</v>
      </c>
      <c r="T153" s="66">
        <v>0</v>
      </c>
      <c r="U153" s="68">
        <v>0.33</v>
      </c>
      <c r="V153" s="68" t="s">
        <v>538</v>
      </c>
      <c r="W153" s="68">
        <v>12</v>
      </c>
      <c r="X153" s="68">
        <v>8</v>
      </c>
      <c r="Y153" s="68">
        <v>12</v>
      </c>
      <c r="Z153" s="68">
        <v>12</v>
      </c>
      <c r="AA153" s="78" t="s">
        <v>531</v>
      </c>
      <c r="AB153" s="70" t="s">
        <v>515</v>
      </c>
      <c r="AC153" s="98"/>
    </row>
    <row r="154" spans="1:29" s="73" customFormat="1" ht="45" x14ac:dyDescent="0.25">
      <c r="A154" s="80">
        <v>529979</v>
      </c>
      <c r="B154" s="66" t="s">
        <v>336</v>
      </c>
      <c r="C154" s="66" t="s">
        <v>168</v>
      </c>
      <c r="D154" s="66" t="s">
        <v>307</v>
      </c>
      <c r="E154" s="66" t="s">
        <v>337</v>
      </c>
      <c r="F154" s="67" t="s">
        <v>338</v>
      </c>
      <c r="G154" s="66" t="s">
        <v>1008</v>
      </c>
      <c r="H154" s="66">
        <v>0</v>
      </c>
      <c r="I154" s="66">
        <v>0</v>
      </c>
      <c r="J154" s="66">
        <v>1</v>
      </c>
      <c r="K154" s="66">
        <v>0</v>
      </c>
      <c r="L154" s="66">
        <v>0</v>
      </c>
      <c r="M154" s="66">
        <v>0</v>
      </c>
      <c r="N154" s="66">
        <v>0</v>
      </c>
      <c r="O154" s="66">
        <v>0</v>
      </c>
      <c r="P154" s="66">
        <v>0</v>
      </c>
      <c r="Q154" s="66">
        <v>0</v>
      </c>
      <c r="R154" s="66">
        <v>0</v>
      </c>
      <c r="S154" s="66">
        <v>0</v>
      </c>
      <c r="T154" s="66">
        <v>0</v>
      </c>
      <c r="U154" s="68">
        <v>0.36</v>
      </c>
      <c r="V154" s="68" t="s">
        <v>538</v>
      </c>
      <c r="W154" s="68">
        <v>12</v>
      </c>
      <c r="X154" s="68">
        <v>8</v>
      </c>
      <c r="Y154" s="68">
        <v>12</v>
      </c>
      <c r="Z154" s="68">
        <v>12</v>
      </c>
      <c r="AA154" s="78" t="s">
        <v>531</v>
      </c>
      <c r="AB154" s="70" t="s">
        <v>515</v>
      </c>
      <c r="AC154" s="98"/>
    </row>
    <row r="155" spans="1:29" s="73" customFormat="1" x14ac:dyDescent="0.25">
      <c r="A155" s="80">
        <v>727311</v>
      </c>
      <c r="B155" s="68"/>
      <c r="C155" s="66" t="s">
        <v>168</v>
      </c>
      <c r="D155" s="66" t="s">
        <v>169</v>
      </c>
      <c r="E155" s="66" t="s">
        <v>252</v>
      </c>
      <c r="F155" s="67" t="s">
        <v>484</v>
      </c>
      <c r="G155" s="66"/>
      <c r="H155" s="66">
        <v>0</v>
      </c>
      <c r="I155" s="66">
        <v>0</v>
      </c>
      <c r="J155" s="66">
        <v>0</v>
      </c>
      <c r="K155" s="66">
        <v>0</v>
      </c>
      <c r="L155" s="66">
        <v>1</v>
      </c>
      <c r="M155" s="66">
        <v>0</v>
      </c>
      <c r="N155" s="66">
        <v>1</v>
      </c>
      <c r="O155" s="66">
        <v>1</v>
      </c>
      <c r="P155" s="66">
        <v>1</v>
      </c>
      <c r="Q155" s="66">
        <v>0</v>
      </c>
      <c r="R155" s="66">
        <v>0</v>
      </c>
      <c r="S155" s="66">
        <v>0</v>
      </c>
      <c r="T155" s="66">
        <v>0</v>
      </c>
      <c r="U155" s="68">
        <v>0.03</v>
      </c>
      <c r="V155" s="68" t="s">
        <v>538</v>
      </c>
      <c r="W155" s="68">
        <v>12</v>
      </c>
      <c r="X155" s="68">
        <v>8</v>
      </c>
      <c r="Y155" s="68">
        <v>12</v>
      </c>
      <c r="Z155" s="68">
        <v>12</v>
      </c>
      <c r="AA155" s="78" t="s">
        <v>531</v>
      </c>
      <c r="AB155" s="70" t="s">
        <v>515</v>
      </c>
      <c r="AC155" s="98"/>
    </row>
    <row r="156" spans="1:29" s="73" customFormat="1" ht="15.75" thickBot="1" x14ac:dyDescent="0.3">
      <c r="A156" s="82" t="s">
        <v>49</v>
      </c>
      <c r="B156" s="83" t="s">
        <v>49</v>
      </c>
      <c r="C156" s="83" t="s">
        <v>168</v>
      </c>
      <c r="D156" s="83" t="s">
        <v>310</v>
      </c>
      <c r="E156" s="83" t="s">
        <v>311</v>
      </c>
      <c r="F156" s="84" t="s">
        <v>495</v>
      </c>
      <c r="G156" s="83" t="s">
        <v>1008</v>
      </c>
      <c r="H156" s="83">
        <v>0</v>
      </c>
      <c r="I156" s="83">
        <v>1</v>
      </c>
      <c r="J156" s="83">
        <v>1</v>
      </c>
      <c r="K156" s="83" t="s">
        <v>49</v>
      </c>
      <c r="L156" s="83" t="s">
        <v>49</v>
      </c>
      <c r="M156" s="83">
        <v>0</v>
      </c>
      <c r="N156" s="83">
        <v>0</v>
      </c>
      <c r="O156" s="83">
        <v>0</v>
      </c>
      <c r="P156" s="83">
        <v>0</v>
      </c>
      <c r="Q156" s="83">
        <v>0</v>
      </c>
      <c r="R156" s="83">
        <v>0</v>
      </c>
      <c r="S156" s="83">
        <v>0</v>
      </c>
      <c r="T156" s="83">
        <v>0</v>
      </c>
      <c r="U156" s="238">
        <v>0.71</v>
      </c>
      <c r="V156" s="85" t="s">
        <v>538</v>
      </c>
      <c r="W156" s="85">
        <v>12</v>
      </c>
      <c r="X156" s="85">
        <v>8</v>
      </c>
      <c r="Y156" s="85">
        <v>12</v>
      </c>
      <c r="Z156" s="85">
        <v>12</v>
      </c>
      <c r="AA156" s="86" t="s">
        <v>531</v>
      </c>
      <c r="AB156" s="87" t="s">
        <v>515</v>
      </c>
      <c r="AC156" s="239"/>
    </row>
    <row r="157" spans="1:29" s="73" customFormat="1"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5"/>
      <c r="AB157" s="76"/>
      <c r="AC157" s="76"/>
    </row>
    <row r="158" spans="1:29" x14ac:dyDescent="0.25">
      <c r="A158" s="95"/>
      <c r="B158" s="95"/>
      <c r="C158" s="95"/>
      <c r="D158" s="95"/>
      <c r="E158" s="95"/>
      <c r="F158" s="95"/>
      <c r="G158" s="178"/>
      <c r="H158" s="95"/>
      <c r="I158" s="95"/>
      <c r="J158" s="95"/>
      <c r="K158" s="95"/>
      <c r="L158" s="95"/>
      <c r="M158" s="95"/>
      <c r="N158" s="95"/>
      <c r="O158" s="95"/>
      <c r="P158" s="95"/>
      <c r="Q158" s="95"/>
      <c r="R158" s="95"/>
      <c r="S158" s="95"/>
      <c r="T158" s="95"/>
      <c r="U158" s="95"/>
      <c r="V158" s="95"/>
      <c r="W158" s="95"/>
      <c r="X158" s="95"/>
      <c r="Y158" s="95"/>
      <c r="Z158" s="95"/>
      <c r="AA158" s="95"/>
      <c r="AB158" s="99"/>
      <c r="AC158" s="95"/>
    </row>
    <row r="159" spans="1:29" x14ac:dyDescent="0.25">
      <c r="A159" s="95"/>
      <c r="B159" s="95"/>
      <c r="C159" s="95"/>
      <c r="D159" s="95"/>
      <c r="E159" s="95"/>
      <c r="F159" s="95"/>
      <c r="G159" s="178"/>
      <c r="H159" s="95"/>
      <c r="I159" s="95"/>
      <c r="J159" s="95"/>
      <c r="K159" s="95"/>
      <c r="L159" s="95"/>
      <c r="M159" s="95"/>
      <c r="N159" s="95"/>
      <c r="O159" s="95"/>
      <c r="P159" s="95"/>
      <c r="Q159" s="95"/>
      <c r="R159" s="95"/>
      <c r="S159" s="95"/>
      <c r="T159" s="95"/>
      <c r="U159" s="95"/>
      <c r="V159" s="95"/>
      <c r="W159" s="95"/>
      <c r="X159" s="95"/>
      <c r="Y159" s="95"/>
      <c r="Z159" s="95"/>
      <c r="AA159" s="95"/>
      <c r="AB159" s="99"/>
      <c r="AC159" s="95"/>
    </row>
    <row r="160" spans="1:29" x14ac:dyDescent="0.25">
      <c r="A160" s="95"/>
      <c r="B160" s="95"/>
      <c r="C160" s="95"/>
      <c r="D160" s="95"/>
      <c r="E160" s="95"/>
      <c r="F160" s="95"/>
      <c r="G160" s="178"/>
      <c r="H160" s="95"/>
      <c r="I160" s="95"/>
      <c r="J160" s="95"/>
      <c r="K160" s="95"/>
      <c r="L160" s="95"/>
      <c r="M160" s="95"/>
      <c r="N160" s="95"/>
      <c r="O160" s="95"/>
      <c r="P160" s="95"/>
      <c r="Q160" s="95"/>
      <c r="R160" s="95"/>
      <c r="S160" s="95"/>
      <c r="T160" s="95"/>
      <c r="U160" s="95"/>
      <c r="V160" s="95"/>
      <c r="W160" s="95"/>
      <c r="X160" s="95"/>
      <c r="Y160" s="95"/>
      <c r="Z160" s="95"/>
      <c r="AA160" s="95"/>
      <c r="AB160" s="99"/>
      <c r="AC160" s="95"/>
    </row>
    <row r="161" spans="1:29" x14ac:dyDescent="0.25">
      <c r="A161" s="95"/>
      <c r="B161" s="95"/>
      <c r="C161" s="95"/>
      <c r="D161" s="95"/>
      <c r="E161" s="95"/>
      <c r="F161" s="95"/>
      <c r="G161" s="178"/>
      <c r="H161" s="95"/>
      <c r="I161" s="95"/>
      <c r="J161" s="95"/>
      <c r="K161" s="95"/>
      <c r="L161" s="95"/>
      <c r="M161" s="95"/>
      <c r="N161" s="95"/>
      <c r="O161" s="95"/>
      <c r="P161" s="95"/>
      <c r="Q161" s="95"/>
      <c r="R161" s="95"/>
      <c r="S161" s="95"/>
      <c r="T161" s="95"/>
      <c r="U161" s="95"/>
      <c r="V161" s="95"/>
      <c r="W161" s="95"/>
      <c r="X161" s="95"/>
      <c r="Y161" s="95"/>
      <c r="Z161" s="95"/>
      <c r="AA161" s="95"/>
      <c r="AB161" s="99"/>
      <c r="AC161" s="95"/>
    </row>
    <row r="162" spans="1:29" x14ac:dyDescent="0.25">
      <c r="A162" s="95"/>
      <c r="B162" s="95"/>
      <c r="C162" s="95"/>
      <c r="D162" s="95"/>
      <c r="E162" s="95"/>
      <c r="F162" s="95"/>
      <c r="G162" s="178"/>
      <c r="H162" s="95"/>
      <c r="I162" s="95"/>
      <c r="J162" s="95"/>
      <c r="K162" s="95"/>
      <c r="L162" s="95"/>
      <c r="M162" s="95"/>
      <c r="N162" s="95"/>
      <c r="O162" s="95"/>
      <c r="P162" s="95"/>
      <c r="Q162" s="95"/>
      <c r="R162" s="95"/>
      <c r="S162" s="95"/>
      <c r="T162" s="95"/>
      <c r="U162" s="95"/>
      <c r="V162" s="95"/>
      <c r="W162" s="95"/>
      <c r="X162" s="95"/>
      <c r="Y162" s="95"/>
      <c r="Z162" s="95"/>
      <c r="AA162" s="95"/>
      <c r="AB162" s="99"/>
      <c r="AC162" s="95"/>
    </row>
    <row r="163" spans="1:29" x14ac:dyDescent="0.25">
      <c r="A163" s="95"/>
      <c r="B163" s="95"/>
      <c r="C163" s="95"/>
      <c r="D163" s="95"/>
      <c r="E163" s="95"/>
      <c r="F163" s="95"/>
      <c r="G163" s="178"/>
      <c r="H163" s="95"/>
      <c r="I163" s="95"/>
      <c r="J163" s="95"/>
      <c r="K163" s="95"/>
      <c r="L163" s="95"/>
      <c r="M163" s="95"/>
      <c r="N163" s="95"/>
      <c r="O163" s="95"/>
      <c r="P163" s="95"/>
      <c r="Q163" s="95"/>
      <c r="R163" s="95"/>
      <c r="S163" s="95"/>
      <c r="T163" s="95"/>
      <c r="U163" s="95"/>
      <c r="V163" s="95"/>
      <c r="W163" s="95"/>
      <c r="X163" s="95"/>
      <c r="Y163" s="95"/>
      <c r="Z163" s="95"/>
      <c r="AA163" s="95"/>
      <c r="AB163" s="99"/>
      <c r="AC163" s="95"/>
    </row>
    <row r="164" spans="1:29" x14ac:dyDescent="0.25">
      <c r="A164" s="95"/>
      <c r="B164" s="95"/>
      <c r="C164" s="95"/>
      <c r="D164" s="95"/>
      <c r="E164" s="95"/>
      <c r="F164" s="95"/>
      <c r="G164" s="178"/>
      <c r="H164" s="95"/>
      <c r="I164" s="95"/>
      <c r="J164" s="95"/>
      <c r="K164" s="95"/>
      <c r="L164" s="95"/>
      <c r="M164" s="95"/>
      <c r="N164" s="95"/>
      <c r="O164" s="95"/>
      <c r="P164" s="95"/>
      <c r="Q164" s="95"/>
      <c r="R164" s="95"/>
      <c r="S164" s="95"/>
      <c r="T164" s="95"/>
      <c r="U164" s="95"/>
      <c r="V164" s="95"/>
      <c r="W164" s="95"/>
      <c r="X164" s="95"/>
      <c r="Y164" s="95"/>
      <c r="Z164" s="95"/>
      <c r="AA164" s="95"/>
      <c r="AB164" s="99"/>
      <c r="AC164" s="95"/>
    </row>
    <row r="165" spans="1:29" x14ac:dyDescent="0.25">
      <c r="A165" s="95"/>
      <c r="B165" s="95"/>
      <c r="C165" s="95"/>
      <c r="D165" s="95"/>
      <c r="E165" s="95"/>
      <c r="F165" s="95"/>
      <c r="G165" s="178"/>
      <c r="H165" s="95"/>
      <c r="I165" s="95"/>
      <c r="J165" s="95"/>
      <c r="K165" s="95"/>
      <c r="L165" s="95"/>
      <c r="M165" s="95"/>
      <c r="N165" s="95"/>
      <c r="O165" s="95"/>
      <c r="P165" s="95"/>
      <c r="Q165" s="95"/>
      <c r="R165" s="95"/>
      <c r="S165" s="95"/>
      <c r="T165" s="95"/>
      <c r="U165" s="95"/>
      <c r="V165" s="95"/>
      <c r="W165" s="95"/>
      <c r="X165" s="95"/>
      <c r="Y165" s="95"/>
      <c r="Z165" s="95"/>
      <c r="AA165" s="95"/>
      <c r="AB165" s="99"/>
      <c r="AC165" s="95"/>
    </row>
    <row r="166" spans="1:29" x14ac:dyDescent="0.25">
      <c r="A166" s="95"/>
      <c r="B166" s="95"/>
      <c r="C166" s="95"/>
      <c r="D166" s="95"/>
      <c r="E166" s="95"/>
      <c r="F166" s="95"/>
      <c r="G166" s="178"/>
      <c r="H166" s="95"/>
      <c r="I166" s="95"/>
      <c r="J166" s="95"/>
      <c r="K166" s="95"/>
      <c r="L166" s="95"/>
      <c r="M166" s="95"/>
      <c r="N166" s="95"/>
      <c r="O166" s="95"/>
      <c r="P166" s="95"/>
      <c r="Q166" s="95"/>
      <c r="R166" s="95"/>
      <c r="S166" s="95"/>
      <c r="T166" s="95"/>
      <c r="U166" s="95"/>
      <c r="V166" s="95"/>
      <c r="W166" s="95"/>
      <c r="X166" s="95"/>
      <c r="Y166" s="95"/>
      <c r="Z166" s="95"/>
      <c r="AA166" s="95"/>
      <c r="AB166" s="99"/>
      <c r="AC166" s="95"/>
    </row>
    <row r="173" spans="1:29" x14ac:dyDescent="0.25">
      <c r="G173" s="77"/>
    </row>
    <row r="174" spans="1:29" x14ac:dyDescent="0.25">
      <c r="G174" s="77"/>
    </row>
  </sheetData>
  <autoFilter ref="A2:CB156"/>
  <sortState ref="A3:AC166">
    <sortCondition descending="1" ref="Z1"/>
  </sortState>
  <mergeCells count="4">
    <mergeCell ref="AA1:AC1"/>
    <mergeCell ref="B1:F1"/>
    <mergeCell ref="H1:V1"/>
    <mergeCell ref="G1:G2"/>
  </mergeCells>
  <conditionalFormatting sqref="AB86 AB63:AB84 AB88:AB157 AB3:AB26 AB45:AB61 AB29:AB43">
    <cfRule type="cellIs" dxfId="101" priority="55" operator="equal">
      <formula>"Socio-économique"</formula>
    </cfRule>
    <cfRule type="cellIs" dxfId="100" priority="56" operator="equal">
      <formula>"Sanitaire"</formula>
    </cfRule>
    <cfRule type="cellIs" dxfId="99" priority="57" operator="equal">
      <formula>"Environnement"</formula>
    </cfRule>
  </conditionalFormatting>
  <conditionalFormatting sqref="AA63:AA157 AA29:AA61 AA3:AA26">
    <cfRule type="containsText" dxfId="98" priority="50" operator="containsText" text="Modérée">
      <formula>NOT(ISERROR(SEARCH("Modérée",AA3)))</formula>
    </cfRule>
    <cfRule type="containsText" dxfId="97" priority="51" operator="containsText" text="Majeure">
      <formula>NOT(ISERROR(SEARCH("Majeure",AA3)))</formula>
    </cfRule>
    <cfRule type="containsText" priority="52" operator="containsText" text="EEE">
      <formula>NOT(ISERROR(SEARCH("EEE",AA3)))</formula>
    </cfRule>
    <cfRule type="containsText" dxfId="96" priority="53" operator="containsText" text="mergente">
      <formula>NOT(ISERROR(SEARCH("mergente",AA3)))</formula>
    </cfRule>
    <cfRule type="containsText" dxfId="95" priority="54" operator="containsText" text="Alerte">
      <formula>NOT(ISERROR(SEARCH("Alerte",AA3)))</formula>
    </cfRule>
  </conditionalFormatting>
  <conditionalFormatting sqref="AB44">
    <cfRule type="cellIs" dxfId="94" priority="47" operator="equal">
      <formula>"Socio-économique"</formula>
    </cfRule>
    <cfRule type="cellIs" dxfId="93" priority="48" operator="equal">
      <formula>"Sanitaire"</formula>
    </cfRule>
    <cfRule type="cellIs" dxfId="92" priority="49" operator="equal">
      <formula>"Environnement"</formula>
    </cfRule>
  </conditionalFormatting>
  <conditionalFormatting sqref="AB85">
    <cfRule type="cellIs" dxfId="91" priority="44" operator="equal">
      <formula>"Socio-économique"</formula>
    </cfRule>
    <cfRule type="cellIs" dxfId="90" priority="45" operator="equal">
      <formula>"Sanitaire"</formula>
    </cfRule>
    <cfRule type="cellIs" dxfId="89" priority="46" operator="equal">
      <formula>"Environnement"</formula>
    </cfRule>
  </conditionalFormatting>
  <conditionalFormatting sqref="AB87">
    <cfRule type="cellIs" dxfId="88" priority="41" operator="equal">
      <formula>"Socio-économique"</formula>
    </cfRule>
    <cfRule type="cellIs" dxfId="87" priority="42" operator="equal">
      <formula>"Sanitaire"</formula>
    </cfRule>
    <cfRule type="cellIs" dxfId="86" priority="43" operator="equal">
      <formula>"Environnement"</formula>
    </cfRule>
  </conditionalFormatting>
  <conditionalFormatting sqref="AB2">
    <cfRule type="cellIs" dxfId="85" priority="38" operator="equal">
      <formula>"Socio-économique"</formula>
    </cfRule>
    <cfRule type="cellIs" dxfId="84" priority="39" operator="equal">
      <formula>"Sanitaire"</formula>
    </cfRule>
    <cfRule type="cellIs" dxfId="83" priority="40" operator="equal">
      <formula>"Environnement"</formula>
    </cfRule>
  </conditionalFormatting>
  <conditionalFormatting sqref="AA1:AA2">
    <cfRule type="containsText" dxfId="82" priority="33" operator="containsText" text="Modérée">
      <formula>NOT(ISERROR(SEARCH("Modérée",AA1)))</formula>
    </cfRule>
    <cfRule type="containsText" dxfId="81" priority="34" operator="containsText" text="Majeure">
      <formula>NOT(ISERROR(SEARCH("Majeure",AA1)))</formula>
    </cfRule>
    <cfRule type="containsText" priority="35" operator="containsText" text="EEE">
      <formula>NOT(ISERROR(SEARCH("EEE",AA1)))</formula>
    </cfRule>
    <cfRule type="containsText" dxfId="80" priority="36" operator="containsText" text="mergente">
      <formula>NOT(ISERROR(SEARCH("mergente",AA1)))</formula>
    </cfRule>
    <cfRule type="containsText" dxfId="79" priority="37" operator="containsText" text="Alerte">
      <formula>NOT(ISERROR(SEARCH("Alerte",AA1)))</formula>
    </cfRule>
  </conditionalFormatting>
  <conditionalFormatting sqref="AB62">
    <cfRule type="cellIs" dxfId="78" priority="22" operator="equal">
      <formula>"Socio-économique"</formula>
    </cfRule>
    <cfRule type="cellIs" dxfId="77" priority="23" operator="equal">
      <formula>"Sanitaire"</formula>
    </cfRule>
    <cfRule type="cellIs" dxfId="76" priority="24" operator="equal">
      <formula>"Environnement"</formula>
    </cfRule>
  </conditionalFormatting>
  <conditionalFormatting sqref="AA62">
    <cfRule type="containsText" dxfId="75" priority="17" operator="containsText" text="Modérée">
      <formula>NOT(ISERROR(SEARCH("Modérée",AA62)))</formula>
    </cfRule>
    <cfRule type="containsText" dxfId="74" priority="18" operator="containsText" text="Majeure">
      <formula>NOT(ISERROR(SEARCH("Majeure",AA62)))</formula>
    </cfRule>
    <cfRule type="containsText" priority="19" operator="containsText" text="EEE">
      <formula>NOT(ISERROR(SEARCH("EEE",AA62)))</formula>
    </cfRule>
    <cfRule type="containsText" dxfId="73" priority="20" operator="containsText" text="mergente">
      <formula>NOT(ISERROR(SEARCH("mergente",AA62)))</formula>
    </cfRule>
    <cfRule type="containsText" dxfId="72" priority="21" operator="containsText" text="Alerte">
      <formula>NOT(ISERROR(SEARCH("Alerte",AA62)))</formula>
    </cfRule>
  </conditionalFormatting>
  <conditionalFormatting sqref="AB28">
    <cfRule type="cellIs" dxfId="71" priority="14" operator="equal">
      <formula>"Socio-économique"</formula>
    </cfRule>
    <cfRule type="cellIs" dxfId="70" priority="15" operator="equal">
      <formula>"Sanitaire"</formula>
    </cfRule>
    <cfRule type="cellIs" dxfId="69" priority="16" operator="equal">
      <formula>"Environnement"</formula>
    </cfRule>
  </conditionalFormatting>
  <conditionalFormatting sqref="AA28">
    <cfRule type="containsText" dxfId="68" priority="9" operator="containsText" text="Modérée">
      <formula>NOT(ISERROR(SEARCH("Modérée",AA28)))</formula>
    </cfRule>
    <cfRule type="containsText" dxfId="67" priority="10" operator="containsText" text="Majeure">
      <formula>NOT(ISERROR(SEARCH("Majeure",AA28)))</formula>
    </cfRule>
    <cfRule type="containsText" priority="11" operator="containsText" text="EEE">
      <formula>NOT(ISERROR(SEARCH("EEE",AA28)))</formula>
    </cfRule>
    <cfRule type="containsText" dxfId="66" priority="12" operator="containsText" text="mergente">
      <formula>NOT(ISERROR(SEARCH("mergente",AA28)))</formula>
    </cfRule>
    <cfRule type="containsText" dxfId="65" priority="13" operator="containsText" text="Alerte">
      <formula>NOT(ISERROR(SEARCH("Alerte",AA28)))</formula>
    </cfRule>
  </conditionalFormatting>
  <conditionalFormatting sqref="AB27">
    <cfRule type="cellIs" dxfId="64" priority="6" operator="equal">
      <formula>"Socio-économique"</formula>
    </cfRule>
    <cfRule type="cellIs" dxfId="63" priority="7" operator="equal">
      <formula>"Sanitaire"</formula>
    </cfRule>
    <cfRule type="cellIs" dxfId="62" priority="8" operator="equal">
      <formula>"Environnement"</formula>
    </cfRule>
  </conditionalFormatting>
  <conditionalFormatting sqref="AA27">
    <cfRule type="containsText" dxfId="61" priority="1" operator="containsText" text="Modérée">
      <formula>NOT(ISERROR(SEARCH("Modérée",AA27)))</formula>
    </cfRule>
    <cfRule type="containsText" dxfId="60" priority="2" operator="containsText" text="Majeure">
      <formula>NOT(ISERROR(SEARCH("Majeure",AA27)))</formula>
    </cfRule>
    <cfRule type="containsText" priority="3" operator="containsText" text="EEE">
      <formula>NOT(ISERROR(SEARCH("EEE",AA27)))</formula>
    </cfRule>
    <cfRule type="containsText" dxfId="59" priority="4" operator="containsText" text="mergente">
      <formula>NOT(ISERROR(SEARCH("mergente",AA27)))</formula>
    </cfRule>
    <cfRule type="containsText" dxfId="58" priority="5" operator="containsText" text="Alerte">
      <formula>NOT(ISERROR(SEARCH("Alerte",AA27)))</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workbookViewId="0">
      <pane ySplit="2" topLeftCell="A3" activePane="bottomLeft" state="frozen"/>
      <selection pane="bottomLeft" activeCell="G15" sqref="G15"/>
    </sheetView>
  </sheetViews>
  <sheetFormatPr baseColWidth="10" defaultRowHeight="15" x14ac:dyDescent="0.25"/>
  <cols>
    <col min="1" max="1" width="11.42578125" style="77"/>
    <col min="2" max="2" width="14.7109375" style="77" customWidth="1"/>
    <col min="3" max="4" width="11.42578125" style="77"/>
    <col min="5" max="5" width="15.85546875" style="77" customWidth="1"/>
    <col min="6" max="7" width="14.140625" style="77" customWidth="1"/>
    <col min="8" max="20" width="11.42578125" style="77"/>
    <col min="21" max="21" width="14.42578125" style="77" customWidth="1"/>
    <col min="22" max="22" width="15.28515625" style="77" customWidth="1"/>
    <col min="23" max="23" width="18.5703125" style="77" customWidth="1"/>
    <col min="24" max="24" width="16.140625" style="77" customWidth="1"/>
    <col min="25" max="27" width="11.42578125" style="77"/>
    <col min="28" max="28" width="19.42578125" style="77" customWidth="1"/>
    <col min="29" max="16384" width="11.42578125" style="77"/>
  </cols>
  <sheetData>
    <row r="1" spans="1:29" s="73" customFormat="1" ht="15.75" customHeight="1" x14ac:dyDescent="0.25">
      <c r="A1" s="109"/>
      <c r="B1" s="242" t="s">
        <v>0</v>
      </c>
      <c r="C1" s="242"/>
      <c r="D1" s="242"/>
      <c r="E1" s="242"/>
      <c r="F1" s="242"/>
      <c r="G1" s="249" t="s">
        <v>1007</v>
      </c>
      <c r="H1" s="243" t="s">
        <v>6</v>
      </c>
      <c r="I1" s="243"/>
      <c r="J1" s="243"/>
      <c r="K1" s="243"/>
      <c r="L1" s="243"/>
      <c r="M1" s="243"/>
      <c r="N1" s="243"/>
      <c r="O1" s="243"/>
      <c r="P1" s="243"/>
      <c r="Q1" s="243"/>
      <c r="R1" s="243"/>
      <c r="S1" s="243"/>
      <c r="T1" s="243"/>
      <c r="U1" s="243"/>
      <c r="V1" s="243"/>
      <c r="W1" s="93"/>
      <c r="X1" s="93"/>
      <c r="Y1" s="94"/>
      <c r="Z1" s="94"/>
      <c r="AA1" s="240"/>
      <c r="AB1" s="240"/>
      <c r="AC1" s="241"/>
    </row>
    <row r="2" spans="1:29" s="73" customFormat="1" ht="60" x14ac:dyDescent="0.25">
      <c r="A2" s="110" t="s">
        <v>546</v>
      </c>
      <c r="B2" s="96" t="s">
        <v>545</v>
      </c>
      <c r="C2" s="96" t="s">
        <v>2</v>
      </c>
      <c r="D2" s="96" t="s">
        <v>3</v>
      </c>
      <c r="E2" s="96" t="s">
        <v>4</v>
      </c>
      <c r="F2" s="96" t="s">
        <v>5</v>
      </c>
      <c r="G2" s="250"/>
      <c r="H2" s="96" t="s">
        <v>8</v>
      </c>
      <c r="I2" s="96" t="s">
        <v>9</v>
      </c>
      <c r="J2" s="96" t="s">
        <v>10</v>
      </c>
      <c r="K2" s="96" t="s">
        <v>11</v>
      </c>
      <c r="L2" s="96" t="s">
        <v>12</v>
      </c>
      <c r="M2" s="96" t="s">
        <v>13</v>
      </c>
      <c r="N2" s="96" t="s">
        <v>14</v>
      </c>
      <c r="O2" s="96" t="s">
        <v>15</v>
      </c>
      <c r="P2" s="96" t="s">
        <v>16</v>
      </c>
      <c r="Q2" s="96" t="s">
        <v>17</v>
      </c>
      <c r="R2" s="96" t="s">
        <v>18</v>
      </c>
      <c r="S2" s="96" t="s">
        <v>19</v>
      </c>
      <c r="T2" s="96" t="s">
        <v>20</v>
      </c>
      <c r="U2" s="96" t="s">
        <v>544</v>
      </c>
      <c r="V2" s="96" t="s">
        <v>543</v>
      </c>
      <c r="W2" s="96" t="s">
        <v>539</v>
      </c>
      <c r="X2" s="96" t="s">
        <v>542</v>
      </c>
      <c r="Y2" s="96" t="s">
        <v>541</v>
      </c>
      <c r="Z2" s="96" t="s">
        <v>540</v>
      </c>
      <c r="AA2" s="111" t="s">
        <v>510</v>
      </c>
      <c r="AB2" s="112" t="s">
        <v>514</v>
      </c>
      <c r="AC2" s="113" t="s">
        <v>40</v>
      </c>
    </row>
    <row r="3" spans="1:29" s="73" customFormat="1" ht="30" x14ac:dyDescent="0.25">
      <c r="A3" s="66">
        <v>238461</v>
      </c>
      <c r="B3" s="200" t="s">
        <v>183</v>
      </c>
      <c r="C3" s="89" t="s">
        <v>168</v>
      </c>
      <c r="D3" s="89" t="s">
        <v>169</v>
      </c>
      <c r="E3" s="89" t="s">
        <v>170</v>
      </c>
      <c r="F3" s="90" t="s">
        <v>184</v>
      </c>
      <c r="G3" s="90"/>
      <c r="H3" s="89">
        <v>1</v>
      </c>
      <c r="I3" s="89">
        <v>1</v>
      </c>
      <c r="J3" s="89">
        <v>1</v>
      </c>
      <c r="K3" s="89">
        <v>1</v>
      </c>
      <c r="L3" s="89">
        <v>1</v>
      </c>
      <c r="M3" s="89">
        <v>1</v>
      </c>
      <c r="N3" s="89">
        <v>1</v>
      </c>
      <c r="O3" s="89">
        <v>1</v>
      </c>
      <c r="P3" s="89">
        <v>1</v>
      </c>
      <c r="Q3" s="89">
        <v>1</v>
      </c>
      <c r="R3" s="89">
        <v>1</v>
      </c>
      <c r="S3" s="89">
        <v>1</v>
      </c>
      <c r="T3" s="89">
        <v>1</v>
      </c>
      <c r="U3" s="91">
        <v>10.51</v>
      </c>
      <c r="V3" s="91" t="s">
        <v>526</v>
      </c>
      <c r="W3" s="91">
        <v>15</v>
      </c>
      <c r="X3" s="91">
        <v>20</v>
      </c>
      <c r="Y3" s="91">
        <v>12</v>
      </c>
      <c r="Z3" s="91">
        <v>20</v>
      </c>
      <c r="AA3" s="69" t="s">
        <v>535</v>
      </c>
      <c r="AB3" s="71" t="s">
        <v>522</v>
      </c>
      <c r="AC3" s="92"/>
    </row>
    <row r="4" spans="1:29" s="73" customFormat="1" ht="30" x14ac:dyDescent="0.25">
      <c r="A4" s="66">
        <v>237413</v>
      </c>
      <c r="B4" s="201" t="s">
        <v>173</v>
      </c>
      <c r="C4" s="66" t="s">
        <v>168</v>
      </c>
      <c r="D4" s="66" t="s">
        <v>169</v>
      </c>
      <c r="E4" s="66" t="s">
        <v>170</v>
      </c>
      <c r="F4" s="67" t="s">
        <v>174</v>
      </c>
      <c r="G4" s="67"/>
      <c r="H4" s="66">
        <v>1</v>
      </c>
      <c r="I4" s="66">
        <v>1</v>
      </c>
      <c r="J4" s="66">
        <v>1</v>
      </c>
      <c r="K4" s="66">
        <v>1</v>
      </c>
      <c r="L4" s="66">
        <v>0</v>
      </c>
      <c r="M4" s="66">
        <v>1</v>
      </c>
      <c r="N4" s="66">
        <v>1</v>
      </c>
      <c r="O4" s="66">
        <v>0</v>
      </c>
      <c r="P4" s="66">
        <v>1</v>
      </c>
      <c r="Q4" s="66">
        <v>1</v>
      </c>
      <c r="R4" s="66">
        <v>0</v>
      </c>
      <c r="S4" s="66">
        <v>0</v>
      </c>
      <c r="T4" s="66">
        <v>1</v>
      </c>
      <c r="U4" s="68">
        <v>4.29</v>
      </c>
      <c r="V4" s="68" t="s">
        <v>526</v>
      </c>
      <c r="W4" s="68">
        <v>21</v>
      </c>
      <c r="X4" s="68">
        <v>16</v>
      </c>
      <c r="Y4" s="68">
        <v>12</v>
      </c>
      <c r="Z4" s="68">
        <v>21</v>
      </c>
      <c r="AA4" s="78" t="s">
        <v>535</v>
      </c>
      <c r="AB4" s="70" t="s">
        <v>515</v>
      </c>
      <c r="AC4" s="81"/>
    </row>
    <row r="5" spans="1:29" s="73" customFormat="1" ht="45" x14ac:dyDescent="0.25">
      <c r="A5" s="66">
        <v>242029</v>
      </c>
      <c r="B5" s="201" t="s">
        <v>233</v>
      </c>
      <c r="C5" s="66" t="s">
        <v>168</v>
      </c>
      <c r="D5" s="66" t="s">
        <v>169</v>
      </c>
      <c r="E5" s="66" t="s">
        <v>188</v>
      </c>
      <c r="F5" s="67" t="s">
        <v>234</v>
      </c>
      <c r="G5" s="67"/>
      <c r="H5" s="72">
        <v>1</v>
      </c>
      <c r="I5" s="72">
        <v>1</v>
      </c>
      <c r="J5" s="72">
        <v>1</v>
      </c>
      <c r="K5" s="72">
        <v>0</v>
      </c>
      <c r="L5" s="72">
        <v>1</v>
      </c>
      <c r="M5" s="72">
        <v>0</v>
      </c>
      <c r="N5" s="72">
        <v>1</v>
      </c>
      <c r="O5" s="72">
        <v>1</v>
      </c>
      <c r="P5" s="72">
        <v>1</v>
      </c>
      <c r="Q5" s="72">
        <v>1</v>
      </c>
      <c r="R5" s="72">
        <v>1</v>
      </c>
      <c r="S5" s="72">
        <v>0</v>
      </c>
      <c r="T5" s="72">
        <v>1</v>
      </c>
      <c r="U5" s="68">
        <v>0.21</v>
      </c>
      <c r="V5" s="68" t="s">
        <v>526</v>
      </c>
      <c r="W5" s="68">
        <v>18</v>
      </c>
      <c r="X5" s="68">
        <v>8</v>
      </c>
      <c r="Y5" s="68">
        <v>12</v>
      </c>
      <c r="Z5" s="68">
        <v>18</v>
      </c>
      <c r="AA5" s="78" t="s">
        <v>535</v>
      </c>
      <c r="AB5" s="70" t="s">
        <v>515</v>
      </c>
      <c r="AC5" s="81" t="s">
        <v>528</v>
      </c>
    </row>
    <row r="6" spans="1:29" s="73" customFormat="1" ht="30" x14ac:dyDescent="0.25">
      <c r="A6" s="66">
        <v>219796</v>
      </c>
      <c r="B6" s="201" t="s">
        <v>255</v>
      </c>
      <c r="C6" s="66" t="s">
        <v>168</v>
      </c>
      <c r="D6" s="66" t="s">
        <v>169</v>
      </c>
      <c r="E6" s="66" t="s">
        <v>252</v>
      </c>
      <c r="F6" s="67" t="s">
        <v>256</v>
      </c>
      <c r="G6" s="67"/>
      <c r="H6" s="66">
        <v>1</v>
      </c>
      <c r="I6" s="66">
        <v>1</v>
      </c>
      <c r="J6" s="66">
        <v>1</v>
      </c>
      <c r="K6" s="66">
        <v>1</v>
      </c>
      <c r="L6" s="66">
        <v>1</v>
      </c>
      <c r="M6" s="66">
        <v>1</v>
      </c>
      <c r="N6" s="66">
        <v>1</v>
      </c>
      <c r="O6" s="66">
        <v>1</v>
      </c>
      <c r="P6" s="66">
        <v>1</v>
      </c>
      <c r="Q6" s="66">
        <v>1</v>
      </c>
      <c r="R6" s="66">
        <v>1</v>
      </c>
      <c r="S6" s="66">
        <v>1</v>
      </c>
      <c r="T6" s="66">
        <v>1</v>
      </c>
      <c r="U6" s="68">
        <v>13.42</v>
      </c>
      <c r="V6" s="68" t="s">
        <v>526</v>
      </c>
      <c r="W6" s="68">
        <v>18</v>
      </c>
      <c r="X6" s="68">
        <v>12</v>
      </c>
      <c r="Y6" s="68">
        <v>12</v>
      </c>
      <c r="Z6" s="68">
        <v>18</v>
      </c>
      <c r="AA6" s="78" t="s">
        <v>535</v>
      </c>
      <c r="AB6" s="70" t="s">
        <v>515</v>
      </c>
      <c r="AC6" s="81"/>
    </row>
    <row r="7" spans="1:29" s="73" customFormat="1" ht="30" x14ac:dyDescent="0.25">
      <c r="A7" s="66">
        <v>227822</v>
      </c>
      <c r="B7" s="201" t="s">
        <v>181</v>
      </c>
      <c r="C7" s="66" t="s">
        <v>168</v>
      </c>
      <c r="D7" s="66" t="s">
        <v>169</v>
      </c>
      <c r="E7" s="66" t="s">
        <v>170</v>
      </c>
      <c r="F7" s="67" t="s">
        <v>182</v>
      </c>
      <c r="G7" s="67"/>
      <c r="H7" s="66">
        <v>0</v>
      </c>
      <c r="I7" s="66">
        <v>1</v>
      </c>
      <c r="J7" s="66">
        <v>1</v>
      </c>
      <c r="K7" s="66">
        <v>0</v>
      </c>
      <c r="L7" s="66">
        <v>1</v>
      </c>
      <c r="M7" s="66">
        <v>0</v>
      </c>
      <c r="N7" s="66">
        <v>1</v>
      </c>
      <c r="O7" s="66">
        <v>0</v>
      </c>
      <c r="P7" s="66">
        <v>0</v>
      </c>
      <c r="Q7" s="66">
        <v>0</v>
      </c>
      <c r="R7" s="66">
        <v>1</v>
      </c>
      <c r="S7" s="66">
        <v>0</v>
      </c>
      <c r="T7" s="66">
        <v>0</v>
      </c>
      <c r="U7" s="68">
        <v>2.82</v>
      </c>
      <c r="V7" s="68" t="s">
        <v>526</v>
      </c>
      <c r="W7" s="68">
        <v>15</v>
      </c>
      <c r="X7" s="68">
        <v>20</v>
      </c>
      <c r="Y7" s="68">
        <v>12</v>
      </c>
      <c r="Z7" s="68">
        <v>20</v>
      </c>
      <c r="AA7" s="78" t="s">
        <v>535</v>
      </c>
      <c r="AB7" s="70" t="s">
        <v>522</v>
      </c>
      <c r="AC7" s="81"/>
    </row>
    <row r="8" spans="1:29" s="73" customFormat="1" ht="30" x14ac:dyDescent="0.25">
      <c r="A8" s="66">
        <v>783806</v>
      </c>
      <c r="B8" s="201" t="s">
        <v>274</v>
      </c>
      <c r="C8" s="66" t="s">
        <v>168</v>
      </c>
      <c r="D8" s="66" t="s">
        <v>169</v>
      </c>
      <c r="E8" s="66" t="s">
        <v>275</v>
      </c>
      <c r="F8" s="67" t="s">
        <v>276</v>
      </c>
      <c r="G8" s="67"/>
      <c r="H8" s="66">
        <v>1</v>
      </c>
      <c r="I8" s="66">
        <v>1</v>
      </c>
      <c r="J8" s="66">
        <v>1</v>
      </c>
      <c r="K8" s="66">
        <v>1</v>
      </c>
      <c r="L8" s="66">
        <v>1</v>
      </c>
      <c r="M8" s="66">
        <v>1</v>
      </c>
      <c r="N8" s="66">
        <v>1</v>
      </c>
      <c r="O8" s="66">
        <v>1</v>
      </c>
      <c r="P8" s="66">
        <v>1</v>
      </c>
      <c r="Q8" s="66">
        <v>1</v>
      </c>
      <c r="R8" s="66">
        <v>0</v>
      </c>
      <c r="S8" s="66">
        <v>1</v>
      </c>
      <c r="T8" s="66">
        <v>1</v>
      </c>
      <c r="U8" s="68">
        <v>0.03</v>
      </c>
      <c r="V8" s="68" t="s">
        <v>526</v>
      </c>
      <c r="W8" s="68">
        <v>18</v>
      </c>
      <c r="X8" s="68">
        <v>20</v>
      </c>
      <c r="Y8" s="68">
        <v>12</v>
      </c>
      <c r="Z8" s="68">
        <v>20</v>
      </c>
      <c r="AA8" s="78" t="s">
        <v>535</v>
      </c>
      <c r="AB8" s="70" t="s">
        <v>522</v>
      </c>
      <c r="AC8" s="81"/>
    </row>
    <row r="9" spans="1:29" s="73" customFormat="1" ht="30" x14ac:dyDescent="0.25">
      <c r="A9" s="164">
        <v>35</v>
      </c>
      <c r="B9" s="130" t="s">
        <v>992</v>
      </c>
      <c r="C9" s="130" t="s">
        <v>42</v>
      </c>
      <c r="D9" s="130" t="s">
        <v>112</v>
      </c>
      <c r="E9" s="130" t="s">
        <v>993</v>
      </c>
      <c r="F9" s="131" t="s">
        <v>994</v>
      </c>
      <c r="G9" s="130"/>
      <c r="H9" s="68">
        <v>0</v>
      </c>
      <c r="I9" s="68">
        <v>0</v>
      </c>
      <c r="J9" s="68">
        <v>0</v>
      </c>
      <c r="K9" s="68">
        <v>0</v>
      </c>
      <c r="L9" s="68">
        <v>0</v>
      </c>
      <c r="M9" s="68">
        <v>1</v>
      </c>
      <c r="N9" s="68">
        <v>0</v>
      </c>
      <c r="O9" s="68">
        <v>0</v>
      </c>
      <c r="P9" s="68">
        <v>0</v>
      </c>
      <c r="Q9" s="68">
        <v>0</v>
      </c>
      <c r="R9" s="68">
        <v>0</v>
      </c>
      <c r="S9" s="68">
        <v>0</v>
      </c>
      <c r="T9" s="68">
        <v>0</v>
      </c>
      <c r="U9" s="68">
        <v>0.3</v>
      </c>
      <c r="V9" s="68" t="str">
        <f>IF(U9&gt;=10, "Etendue", IF(U9&gt;=5, "Localisée", "Isolée"))</f>
        <v>Isolée</v>
      </c>
      <c r="W9" s="165">
        <v>15</v>
      </c>
      <c r="X9" s="165">
        <v>8</v>
      </c>
      <c r="Y9" s="165">
        <v>12</v>
      </c>
      <c r="Z9" s="165">
        <v>15</v>
      </c>
      <c r="AA9" s="78" t="s">
        <v>535</v>
      </c>
      <c r="AB9" s="70" t="s">
        <v>515</v>
      </c>
      <c r="AC9" s="98" t="s">
        <v>528</v>
      </c>
    </row>
    <row r="10" spans="1:29" s="73" customFormat="1" ht="30.75" thickBot="1" x14ac:dyDescent="0.3">
      <c r="A10" s="83">
        <v>217341</v>
      </c>
      <c r="B10" s="202" t="s">
        <v>294</v>
      </c>
      <c r="C10" s="83" t="s">
        <v>168</v>
      </c>
      <c r="D10" s="83" t="s">
        <v>169</v>
      </c>
      <c r="E10" s="83" t="s">
        <v>290</v>
      </c>
      <c r="F10" s="84" t="s">
        <v>295</v>
      </c>
      <c r="G10" s="84"/>
      <c r="H10" s="83">
        <v>0</v>
      </c>
      <c r="I10" s="83">
        <v>1</v>
      </c>
      <c r="J10" s="83">
        <v>1</v>
      </c>
      <c r="K10" s="83">
        <v>1</v>
      </c>
      <c r="L10" s="83">
        <v>1</v>
      </c>
      <c r="M10" s="83">
        <v>0</v>
      </c>
      <c r="N10" s="83">
        <v>1</v>
      </c>
      <c r="O10" s="83">
        <v>1</v>
      </c>
      <c r="P10" s="83">
        <v>1</v>
      </c>
      <c r="Q10" s="83">
        <v>1</v>
      </c>
      <c r="R10" s="83">
        <v>0</v>
      </c>
      <c r="S10" s="83">
        <v>1</v>
      </c>
      <c r="T10" s="83">
        <v>0</v>
      </c>
      <c r="U10" s="85">
        <v>0.52</v>
      </c>
      <c r="V10" s="85" t="s">
        <v>526</v>
      </c>
      <c r="W10" s="85">
        <v>18</v>
      </c>
      <c r="X10" s="85">
        <v>8</v>
      </c>
      <c r="Y10" s="85">
        <v>12</v>
      </c>
      <c r="Z10" s="85">
        <v>18</v>
      </c>
      <c r="AA10" s="86" t="s">
        <v>535</v>
      </c>
      <c r="AB10" s="87" t="s">
        <v>515</v>
      </c>
      <c r="AC10" s="88"/>
    </row>
  </sheetData>
  <mergeCells count="4">
    <mergeCell ref="AA1:AC1"/>
    <mergeCell ref="B1:F1"/>
    <mergeCell ref="H1:V1"/>
    <mergeCell ref="G1:G2"/>
  </mergeCells>
  <conditionalFormatting sqref="AA3:AA8 AA10">
    <cfRule type="containsText" dxfId="57" priority="22" operator="containsText" text="Modérée">
      <formula>NOT(ISERROR(SEARCH("Modérée",AA3)))</formula>
    </cfRule>
    <cfRule type="containsText" dxfId="56" priority="23" operator="containsText" text="Majeure">
      <formula>NOT(ISERROR(SEARCH("Majeure",AA3)))</formula>
    </cfRule>
    <cfRule type="containsText" priority="24" operator="containsText" text="EEE">
      <formula>NOT(ISERROR(SEARCH("EEE",AA3)))</formula>
    </cfRule>
    <cfRule type="containsText" dxfId="55" priority="25" operator="containsText" text="mergente">
      <formula>NOT(ISERROR(SEARCH("mergente",AA3)))</formula>
    </cfRule>
    <cfRule type="containsText" dxfId="54" priority="26" operator="containsText" text="Alerte">
      <formula>NOT(ISERROR(SEARCH("Alerte",AA3)))</formula>
    </cfRule>
  </conditionalFormatting>
  <conditionalFormatting sqref="AB3:AB8 AB10">
    <cfRule type="cellIs" dxfId="53" priority="27" operator="equal">
      <formula>"Socio-économique"</formula>
    </cfRule>
    <cfRule type="cellIs" dxfId="52" priority="28" operator="equal">
      <formula>"Sanitaire"</formula>
    </cfRule>
    <cfRule type="cellIs" dxfId="51" priority="29" operator="equal">
      <formula>"Environnement"</formula>
    </cfRule>
  </conditionalFormatting>
  <conditionalFormatting sqref="AB2">
    <cfRule type="cellIs" dxfId="50" priority="19" operator="equal">
      <formula>"Socio-économique"</formula>
    </cfRule>
    <cfRule type="cellIs" dxfId="49" priority="20" operator="equal">
      <formula>"Sanitaire"</formula>
    </cfRule>
    <cfRule type="cellIs" dxfId="48" priority="21" operator="equal">
      <formula>"Environnement"</formula>
    </cfRule>
  </conditionalFormatting>
  <conditionalFormatting sqref="AA1:AA2">
    <cfRule type="containsText" dxfId="47" priority="14" operator="containsText" text="Modérée">
      <formula>NOT(ISERROR(SEARCH("Modérée",AA1)))</formula>
    </cfRule>
    <cfRule type="containsText" dxfId="46" priority="15" operator="containsText" text="Majeure">
      <formula>NOT(ISERROR(SEARCH("Majeure",AA1)))</formula>
    </cfRule>
    <cfRule type="containsText" priority="16" operator="containsText" text="EEE">
      <formula>NOT(ISERROR(SEARCH("EEE",AA1)))</formula>
    </cfRule>
    <cfRule type="containsText" dxfId="45" priority="17" operator="containsText" text="mergente">
      <formula>NOT(ISERROR(SEARCH("mergente",AA1)))</formula>
    </cfRule>
    <cfRule type="containsText" dxfId="44" priority="18" operator="containsText" text="Alerte">
      <formula>NOT(ISERROR(SEARCH("Alerte",AA1)))</formula>
    </cfRule>
  </conditionalFormatting>
  <conditionalFormatting sqref="AB9">
    <cfRule type="cellIs" dxfId="43" priority="11" operator="equal">
      <formula>"Socio-économique"</formula>
    </cfRule>
    <cfRule type="cellIs" dxfId="42" priority="12" operator="equal">
      <formula>"Sanitaire"</formula>
    </cfRule>
    <cfRule type="cellIs" dxfId="41" priority="13" operator="equal">
      <formula>"Environnement"</formula>
    </cfRule>
  </conditionalFormatting>
  <conditionalFormatting sqref="AA9">
    <cfRule type="containsText" dxfId="40" priority="1" operator="containsText" text="Modérée">
      <formula>NOT(ISERROR(SEARCH("Modérée",AA9)))</formula>
    </cfRule>
    <cfRule type="containsText" dxfId="39" priority="2" operator="containsText" text="Majeure">
      <formula>NOT(ISERROR(SEARCH("Majeure",AA9)))</formula>
    </cfRule>
    <cfRule type="containsText" priority="3" operator="containsText" text="EEE">
      <formula>NOT(ISERROR(SEARCH("EEE",AA9)))</formula>
    </cfRule>
    <cfRule type="containsText" dxfId="38" priority="4" operator="containsText" text="mergente">
      <formula>NOT(ISERROR(SEARCH("mergente",AA9)))</formula>
    </cfRule>
    <cfRule type="containsText" dxfId="37" priority="5" operator="containsText" text="Alerte">
      <formula>NOT(ISERROR(SEARCH("Alerte",AA9)))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2"/>
  <sheetViews>
    <sheetView zoomScale="75" zoomScaleNormal="75" workbookViewId="0">
      <pane xSplit="6" ySplit="2" topLeftCell="Q3" activePane="bottomRight" state="frozen"/>
      <selection pane="topRight" activeCell="G1" sqref="G1"/>
      <selection pane="bottomLeft" activeCell="A3" sqref="A3"/>
      <selection pane="bottomRight" activeCell="G205" sqref="G205"/>
    </sheetView>
  </sheetViews>
  <sheetFormatPr baseColWidth="10" defaultColWidth="20" defaultRowHeight="15" x14ac:dyDescent="0.25"/>
  <cols>
    <col min="1" max="6" width="20" style="134"/>
    <col min="7" max="7" width="20" style="199"/>
    <col min="8" max="21" width="20" style="134"/>
    <col min="22" max="22" width="125" style="136" customWidth="1"/>
    <col min="23" max="16384" width="20" style="134"/>
  </cols>
  <sheetData>
    <row r="1" spans="1:22" ht="15" customHeight="1" x14ac:dyDescent="0.25">
      <c r="A1" s="109"/>
      <c r="B1" s="169"/>
      <c r="C1" s="253" t="s">
        <v>0</v>
      </c>
      <c r="D1" s="254"/>
      <c r="E1" s="254"/>
      <c r="F1" s="255"/>
      <c r="G1" s="244" t="s">
        <v>1007</v>
      </c>
      <c r="H1" s="256" t="s">
        <v>6</v>
      </c>
      <c r="I1" s="257"/>
      <c r="J1" s="257"/>
      <c r="K1" s="257"/>
      <c r="L1" s="257"/>
      <c r="M1" s="257"/>
      <c r="N1" s="257"/>
      <c r="O1" s="257"/>
      <c r="P1" s="257"/>
      <c r="Q1" s="257"/>
      <c r="R1" s="257"/>
      <c r="S1" s="257"/>
      <c r="T1" s="257"/>
      <c r="U1" s="258"/>
      <c r="V1" s="251" t="s">
        <v>40</v>
      </c>
    </row>
    <row r="2" spans="1:22" x14ac:dyDescent="0.25">
      <c r="A2" s="110" t="s">
        <v>546</v>
      </c>
      <c r="B2" s="96" t="s">
        <v>545</v>
      </c>
      <c r="C2" s="96" t="s">
        <v>2</v>
      </c>
      <c r="D2" s="96" t="s">
        <v>3</v>
      </c>
      <c r="E2" s="96" t="s">
        <v>4</v>
      </c>
      <c r="F2" s="96" t="s">
        <v>1035</v>
      </c>
      <c r="G2" s="246"/>
      <c r="H2" s="96" t="s">
        <v>8</v>
      </c>
      <c r="I2" s="96" t="s">
        <v>9</v>
      </c>
      <c r="J2" s="96" t="s">
        <v>10</v>
      </c>
      <c r="K2" s="96" t="s">
        <v>11</v>
      </c>
      <c r="L2" s="96" t="s">
        <v>12</v>
      </c>
      <c r="M2" s="96" t="s">
        <v>13</v>
      </c>
      <c r="N2" s="96" t="s">
        <v>14</v>
      </c>
      <c r="O2" s="96" t="s">
        <v>15</v>
      </c>
      <c r="P2" s="96" t="s">
        <v>16</v>
      </c>
      <c r="Q2" s="96" t="s">
        <v>17</v>
      </c>
      <c r="R2" s="96" t="s">
        <v>18</v>
      </c>
      <c r="S2" s="96" t="s">
        <v>19</v>
      </c>
      <c r="T2" s="96" t="s">
        <v>20</v>
      </c>
      <c r="U2" s="96" t="s">
        <v>990</v>
      </c>
      <c r="V2" s="252"/>
    </row>
    <row r="3" spans="1:22" ht="30" x14ac:dyDescent="0.25">
      <c r="A3" s="137">
        <v>2692</v>
      </c>
      <c r="B3" s="138" t="s">
        <v>547</v>
      </c>
      <c r="C3" s="138" t="s">
        <v>42</v>
      </c>
      <c r="D3" s="138" t="s">
        <v>74</v>
      </c>
      <c r="E3" s="138" t="s">
        <v>548</v>
      </c>
      <c r="F3" s="139" t="s">
        <v>549</v>
      </c>
      <c r="G3" s="138"/>
      <c r="H3" s="138">
        <v>0</v>
      </c>
      <c r="I3" s="138">
        <v>1</v>
      </c>
      <c r="J3" s="138">
        <v>0</v>
      </c>
      <c r="K3" s="138">
        <v>0</v>
      </c>
      <c r="L3" s="138">
        <v>0</v>
      </c>
      <c r="M3" s="138">
        <v>0</v>
      </c>
      <c r="N3" s="138">
        <v>0</v>
      </c>
      <c r="O3" s="138">
        <v>0</v>
      </c>
      <c r="P3" s="138">
        <v>0</v>
      </c>
      <c r="Q3" s="138">
        <v>0</v>
      </c>
      <c r="R3" s="138">
        <v>0</v>
      </c>
      <c r="S3" s="138">
        <v>0</v>
      </c>
      <c r="T3" s="138">
        <v>0</v>
      </c>
      <c r="U3" s="138" t="s">
        <v>46</v>
      </c>
      <c r="V3" s="204" t="s">
        <v>550</v>
      </c>
    </row>
    <row r="4" spans="1:22" ht="60" x14ac:dyDescent="0.25">
      <c r="A4" s="137">
        <v>2687</v>
      </c>
      <c r="B4" s="138" t="s">
        <v>551</v>
      </c>
      <c r="C4" s="138" t="s">
        <v>42</v>
      </c>
      <c r="D4" s="138" t="s">
        <v>74</v>
      </c>
      <c r="E4" s="138" t="s">
        <v>552</v>
      </c>
      <c r="F4" s="139" t="s">
        <v>553</v>
      </c>
      <c r="G4" s="138"/>
      <c r="H4" s="138">
        <v>0</v>
      </c>
      <c r="I4" s="138">
        <v>1</v>
      </c>
      <c r="J4" s="138">
        <v>1</v>
      </c>
      <c r="K4" s="138">
        <v>1</v>
      </c>
      <c r="L4" s="138">
        <v>0</v>
      </c>
      <c r="M4" s="138">
        <v>0</v>
      </c>
      <c r="N4" s="138">
        <v>0</v>
      </c>
      <c r="O4" s="138">
        <v>0</v>
      </c>
      <c r="P4" s="138">
        <v>0</v>
      </c>
      <c r="Q4" s="138">
        <v>0</v>
      </c>
      <c r="R4" s="138">
        <v>0</v>
      </c>
      <c r="S4" s="138">
        <v>0</v>
      </c>
      <c r="T4" s="138">
        <v>0</v>
      </c>
      <c r="U4" s="138" t="s">
        <v>46</v>
      </c>
      <c r="V4" s="204" t="s">
        <v>554</v>
      </c>
    </row>
    <row r="5" spans="1:22" ht="180" x14ac:dyDescent="0.25">
      <c r="A5" s="137" t="s">
        <v>49</v>
      </c>
      <c r="B5" s="138" t="s">
        <v>555</v>
      </c>
      <c r="C5" s="138" t="s">
        <v>42</v>
      </c>
      <c r="D5" s="138" t="s">
        <v>108</v>
      </c>
      <c r="E5" s="138" t="s">
        <v>109</v>
      </c>
      <c r="F5" s="139" t="s">
        <v>556</v>
      </c>
      <c r="G5" s="138"/>
      <c r="H5" s="138">
        <v>0</v>
      </c>
      <c r="I5" s="138">
        <v>0</v>
      </c>
      <c r="J5" s="138">
        <v>1</v>
      </c>
      <c r="K5" s="138">
        <v>0</v>
      </c>
      <c r="L5" s="138">
        <v>0</v>
      </c>
      <c r="M5" s="138">
        <v>0</v>
      </c>
      <c r="N5" s="138">
        <v>1</v>
      </c>
      <c r="O5" s="138">
        <v>1</v>
      </c>
      <c r="P5" s="138">
        <v>0</v>
      </c>
      <c r="Q5" s="138">
        <v>0</v>
      </c>
      <c r="R5" s="138">
        <v>0</v>
      </c>
      <c r="S5" s="138">
        <v>0</v>
      </c>
      <c r="T5" s="138">
        <v>0</v>
      </c>
      <c r="U5" s="138" t="s">
        <v>46</v>
      </c>
      <c r="V5" s="204" t="s">
        <v>557</v>
      </c>
    </row>
    <row r="6" spans="1:22" x14ac:dyDescent="0.25">
      <c r="A6" s="137">
        <v>649488</v>
      </c>
      <c r="B6" s="138" t="s">
        <v>49</v>
      </c>
      <c r="C6" s="138" t="s">
        <v>168</v>
      </c>
      <c r="D6" s="138" t="s">
        <v>310</v>
      </c>
      <c r="E6" s="138" t="s">
        <v>320</v>
      </c>
      <c r="F6" s="139" t="s">
        <v>560</v>
      </c>
      <c r="G6" s="138" t="s">
        <v>1008</v>
      </c>
      <c r="H6" s="140">
        <v>0</v>
      </c>
      <c r="I6" s="115">
        <v>1</v>
      </c>
      <c r="J6" s="115">
        <v>0</v>
      </c>
      <c r="K6" s="115">
        <v>0</v>
      </c>
      <c r="L6" s="140">
        <v>0</v>
      </c>
      <c r="M6" s="140">
        <v>0</v>
      </c>
      <c r="N6" s="140">
        <v>0</v>
      </c>
      <c r="O6" s="140">
        <v>0</v>
      </c>
      <c r="P6" s="140">
        <v>0</v>
      </c>
      <c r="Q6" s="140">
        <v>0</v>
      </c>
      <c r="R6" s="140">
        <v>0</v>
      </c>
      <c r="S6" s="140">
        <v>0</v>
      </c>
      <c r="T6" s="140">
        <v>0</v>
      </c>
      <c r="U6" s="138" t="s">
        <v>46</v>
      </c>
      <c r="V6" s="204" t="s">
        <v>561</v>
      </c>
    </row>
    <row r="7" spans="1:22" x14ac:dyDescent="0.25">
      <c r="A7" s="137">
        <v>836254</v>
      </c>
      <c r="B7" s="138"/>
      <c r="C7" s="138" t="s">
        <v>453</v>
      </c>
      <c r="D7" s="138" t="s">
        <v>454</v>
      </c>
      <c r="E7" s="138" t="s">
        <v>562</v>
      </c>
      <c r="F7" s="139" t="s">
        <v>563</v>
      </c>
      <c r="G7" s="138" t="s">
        <v>1008</v>
      </c>
      <c r="H7" s="138">
        <v>0</v>
      </c>
      <c r="I7" s="138">
        <v>1</v>
      </c>
      <c r="J7" s="138">
        <v>1</v>
      </c>
      <c r="K7" s="138">
        <v>0</v>
      </c>
      <c r="L7" s="140">
        <v>0</v>
      </c>
      <c r="M7" s="140">
        <v>0</v>
      </c>
      <c r="N7" s="140">
        <v>0</v>
      </c>
      <c r="O7" s="140">
        <v>0</v>
      </c>
      <c r="P7" s="140">
        <v>0</v>
      </c>
      <c r="Q7" s="140">
        <v>0</v>
      </c>
      <c r="R7" s="140">
        <v>0</v>
      </c>
      <c r="S7" s="140">
        <v>0</v>
      </c>
      <c r="T7" s="140">
        <v>0</v>
      </c>
      <c r="U7" s="138" t="s">
        <v>46</v>
      </c>
      <c r="V7" s="204" t="s">
        <v>564</v>
      </c>
    </row>
    <row r="8" spans="1:22" ht="90" x14ac:dyDescent="0.25">
      <c r="A8" s="137">
        <v>924664</v>
      </c>
      <c r="B8" s="138"/>
      <c r="C8" s="138" t="s">
        <v>565</v>
      </c>
      <c r="D8" s="138" t="s">
        <v>566</v>
      </c>
      <c r="E8" s="138" t="s">
        <v>567</v>
      </c>
      <c r="F8" s="139" t="s">
        <v>568</v>
      </c>
      <c r="G8" s="138" t="s">
        <v>1008</v>
      </c>
      <c r="H8" s="138">
        <v>0</v>
      </c>
      <c r="I8" s="138">
        <v>1</v>
      </c>
      <c r="J8" s="138">
        <v>1</v>
      </c>
      <c r="K8" s="138">
        <v>1</v>
      </c>
      <c r="L8" s="138">
        <v>0</v>
      </c>
      <c r="M8" s="138">
        <v>0</v>
      </c>
      <c r="N8" s="138">
        <v>0</v>
      </c>
      <c r="O8" s="138">
        <v>0</v>
      </c>
      <c r="P8" s="138">
        <v>0</v>
      </c>
      <c r="Q8" s="138">
        <v>0</v>
      </c>
      <c r="R8" s="138">
        <v>0</v>
      </c>
      <c r="S8" s="138">
        <v>0</v>
      </c>
      <c r="T8" s="138">
        <v>0</v>
      </c>
      <c r="U8" s="138" t="s">
        <v>46</v>
      </c>
      <c r="V8" s="204" t="s">
        <v>569</v>
      </c>
    </row>
    <row r="9" spans="1:22" x14ac:dyDescent="0.25">
      <c r="A9" s="141">
        <v>933146</v>
      </c>
      <c r="B9" s="138" t="s">
        <v>570</v>
      </c>
      <c r="C9" s="138" t="s">
        <v>42</v>
      </c>
      <c r="D9" s="138" t="s">
        <v>74</v>
      </c>
      <c r="E9" s="138" t="s">
        <v>83</v>
      </c>
      <c r="F9" s="139" t="s">
        <v>571</v>
      </c>
      <c r="G9" s="138"/>
      <c r="H9" s="115">
        <v>0</v>
      </c>
      <c r="I9" s="115">
        <v>0</v>
      </c>
      <c r="J9" s="115">
        <v>0</v>
      </c>
      <c r="K9" s="115">
        <v>0</v>
      </c>
      <c r="L9" s="115">
        <v>0</v>
      </c>
      <c r="M9" s="115">
        <v>0</v>
      </c>
      <c r="N9" s="115">
        <v>1</v>
      </c>
      <c r="O9" s="115">
        <v>0</v>
      </c>
      <c r="P9" s="115">
        <v>0</v>
      </c>
      <c r="Q9" s="115">
        <v>0</v>
      </c>
      <c r="R9" s="115">
        <v>0</v>
      </c>
      <c r="S9" s="115">
        <v>0</v>
      </c>
      <c r="T9" s="115">
        <v>0</v>
      </c>
      <c r="U9" s="115" t="s">
        <v>46</v>
      </c>
      <c r="V9" s="205" t="s">
        <v>572</v>
      </c>
    </row>
    <row r="10" spans="1:22" ht="30" x14ac:dyDescent="0.25">
      <c r="A10" s="141">
        <v>836223</v>
      </c>
      <c r="B10" s="115" t="s">
        <v>573</v>
      </c>
      <c r="C10" s="138" t="s">
        <v>42</v>
      </c>
      <c r="D10" s="138" t="s">
        <v>74</v>
      </c>
      <c r="E10" s="138" t="s">
        <v>83</v>
      </c>
      <c r="F10" s="142" t="s">
        <v>574</v>
      </c>
      <c r="G10" s="115"/>
      <c r="H10" s="115">
        <v>0</v>
      </c>
      <c r="I10" s="115">
        <v>0</v>
      </c>
      <c r="J10" s="115">
        <v>1</v>
      </c>
      <c r="K10" s="115">
        <v>0</v>
      </c>
      <c r="L10" s="115">
        <v>0</v>
      </c>
      <c r="M10" s="115">
        <v>0</v>
      </c>
      <c r="N10" s="115">
        <v>0</v>
      </c>
      <c r="O10" s="115">
        <v>0</v>
      </c>
      <c r="P10" s="115">
        <v>0</v>
      </c>
      <c r="Q10" s="115">
        <v>0</v>
      </c>
      <c r="R10" s="115">
        <v>0</v>
      </c>
      <c r="S10" s="115">
        <v>0</v>
      </c>
      <c r="T10" s="115">
        <v>0</v>
      </c>
      <c r="U10" s="115" t="s">
        <v>46</v>
      </c>
      <c r="V10" s="205" t="s">
        <v>575</v>
      </c>
    </row>
    <row r="11" spans="1:22" x14ac:dyDescent="0.25">
      <c r="A11" s="141">
        <v>1948</v>
      </c>
      <c r="B11" s="115" t="s">
        <v>576</v>
      </c>
      <c r="C11" s="138" t="s">
        <v>42</v>
      </c>
      <c r="D11" s="138" t="s">
        <v>74</v>
      </c>
      <c r="E11" s="138" t="s">
        <v>83</v>
      </c>
      <c r="F11" s="142" t="s">
        <v>577</v>
      </c>
      <c r="G11" s="115"/>
      <c r="H11" s="115">
        <v>0</v>
      </c>
      <c r="I11" s="115">
        <v>0</v>
      </c>
      <c r="J11" s="115">
        <v>1</v>
      </c>
      <c r="K11" s="115">
        <v>0</v>
      </c>
      <c r="L11" s="115">
        <v>0</v>
      </c>
      <c r="M11" s="115">
        <v>0</v>
      </c>
      <c r="N11" s="115">
        <v>0</v>
      </c>
      <c r="O11" s="115">
        <v>0</v>
      </c>
      <c r="P11" s="115">
        <v>0</v>
      </c>
      <c r="Q11" s="115">
        <v>0</v>
      </c>
      <c r="R11" s="115">
        <v>0</v>
      </c>
      <c r="S11" s="115">
        <v>0</v>
      </c>
      <c r="T11" s="115">
        <v>0</v>
      </c>
      <c r="U11" s="115" t="s">
        <v>46</v>
      </c>
      <c r="V11" s="205" t="s">
        <v>578</v>
      </c>
    </row>
    <row r="12" spans="1:22" x14ac:dyDescent="0.25">
      <c r="A12" s="141">
        <v>2398</v>
      </c>
      <c r="B12" s="115" t="s">
        <v>579</v>
      </c>
      <c r="C12" s="138" t="s">
        <v>42</v>
      </c>
      <c r="D12" s="138" t="s">
        <v>74</v>
      </c>
      <c r="E12" s="138" t="s">
        <v>83</v>
      </c>
      <c r="F12" s="142" t="s">
        <v>580</v>
      </c>
      <c r="G12" s="115"/>
      <c r="H12" s="115">
        <v>0</v>
      </c>
      <c r="I12" s="115">
        <v>1</v>
      </c>
      <c r="J12" s="115">
        <v>0</v>
      </c>
      <c r="K12" s="115">
        <v>0</v>
      </c>
      <c r="L12" s="115">
        <v>1</v>
      </c>
      <c r="M12" s="115">
        <v>0</v>
      </c>
      <c r="N12" s="115">
        <v>0</v>
      </c>
      <c r="O12" s="115">
        <v>0</v>
      </c>
      <c r="P12" s="115">
        <v>0</v>
      </c>
      <c r="Q12" s="115">
        <v>0</v>
      </c>
      <c r="R12" s="115">
        <v>0</v>
      </c>
      <c r="S12" s="115">
        <v>0</v>
      </c>
      <c r="T12" s="115">
        <v>0</v>
      </c>
      <c r="U12" s="115" t="s">
        <v>46</v>
      </c>
      <c r="V12" s="205" t="s">
        <v>581</v>
      </c>
    </row>
    <row r="13" spans="1:22" ht="90" x14ac:dyDescent="0.25">
      <c r="A13" s="137" t="s">
        <v>49</v>
      </c>
      <c r="B13" s="138"/>
      <c r="C13" s="138" t="s">
        <v>411</v>
      </c>
      <c r="D13" s="138" t="s">
        <v>412</v>
      </c>
      <c r="E13" s="138" t="s">
        <v>582</v>
      </c>
      <c r="F13" s="139" t="s">
        <v>583</v>
      </c>
      <c r="G13" s="138"/>
      <c r="H13" s="138">
        <v>0</v>
      </c>
      <c r="I13" s="115">
        <v>1</v>
      </c>
      <c r="J13" s="115" t="s">
        <v>49</v>
      </c>
      <c r="K13" s="140">
        <v>0</v>
      </c>
      <c r="L13" s="140">
        <v>0</v>
      </c>
      <c r="M13" s="138">
        <v>0</v>
      </c>
      <c r="N13" s="138">
        <v>0</v>
      </c>
      <c r="O13" s="138">
        <v>0</v>
      </c>
      <c r="P13" s="138">
        <v>0</v>
      </c>
      <c r="Q13" s="138">
        <v>0</v>
      </c>
      <c r="R13" s="138">
        <v>0</v>
      </c>
      <c r="S13" s="138">
        <v>0</v>
      </c>
      <c r="T13" s="138">
        <v>0</v>
      </c>
      <c r="U13" s="138" t="s">
        <v>46</v>
      </c>
      <c r="V13" s="204" t="s">
        <v>584</v>
      </c>
    </row>
    <row r="14" spans="1:22" ht="45" x14ac:dyDescent="0.25">
      <c r="A14" s="141">
        <v>70665</v>
      </c>
      <c r="B14" s="115" t="s">
        <v>585</v>
      </c>
      <c r="C14" s="115" t="s">
        <v>42</v>
      </c>
      <c r="D14" s="115" t="s">
        <v>122</v>
      </c>
      <c r="E14" s="115" t="s">
        <v>586</v>
      </c>
      <c r="F14" s="142" t="s">
        <v>587</v>
      </c>
      <c r="G14" s="115" t="s">
        <v>1008</v>
      </c>
      <c r="H14" s="115">
        <v>0</v>
      </c>
      <c r="I14" s="115">
        <v>0</v>
      </c>
      <c r="J14" s="115">
        <v>1</v>
      </c>
      <c r="K14" s="115">
        <v>0</v>
      </c>
      <c r="L14" s="115">
        <v>0</v>
      </c>
      <c r="M14" s="115">
        <v>0</v>
      </c>
      <c r="N14" s="115">
        <v>0</v>
      </c>
      <c r="O14" s="115">
        <v>0</v>
      </c>
      <c r="P14" s="115">
        <v>0</v>
      </c>
      <c r="Q14" s="115">
        <v>0</v>
      </c>
      <c r="R14" s="115">
        <v>0</v>
      </c>
      <c r="S14" s="115">
        <v>0</v>
      </c>
      <c r="T14" s="115">
        <v>0</v>
      </c>
      <c r="U14" s="138" t="s">
        <v>46</v>
      </c>
      <c r="V14" s="205" t="s">
        <v>588</v>
      </c>
    </row>
    <row r="15" spans="1:22" ht="60" x14ac:dyDescent="0.25">
      <c r="A15" s="143">
        <v>538322</v>
      </c>
      <c r="B15" s="144" t="s">
        <v>950</v>
      </c>
      <c r="C15" s="144" t="s">
        <v>42</v>
      </c>
      <c r="D15" s="144" t="s">
        <v>74</v>
      </c>
      <c r="E15" s="144" t="s">
        <v>79</v>
      </c>
      <c r="F15" s="145" t="s">
        <v>951</v>
      </c>
      <c r="G15" s="144"/>
      <c r="H15" s="144">
        <v>0</v>
      </c>
      <c r="I15" s="144">
        <v>1</v>
      </c>
      <c r="J15" s="144">
        <v>1</v>
      </c>
      <c r="K15" s="144">
        <v>0</v>
      </c>
      <c r="L15" s="144">
        <v>0</v>
      </c>
      <c r="M15" s="144">
        <v>0</v>
      </c>
      <c r="N15" s="144">
        <v>0</v>
      </c>
      <c r="O15" s="144">
        <v>1</v>
      </c>
      <c r="P15" s="144">
        <v>0</v>
      </c>
      <c r="Q15" s="144">
        <v>0</v>
      </c>
      <c r="R15" s="144">
        <v>0</v>
      </c>
      <c r="S15" s="144">
        <v>0</v>
      </c>
      <c r="T15" s="144">
        <v>0</v>
      </c>
      <c r="U15" s="144" t="s">
        <v>46</v>
      </c>
      <c r="V15" s="206" t="s">
        <v>952</v>
      </c>
    </row>
    <row r="16" spans="1:22" ht="45" x14ac:dyDescent="0.25">
      <c r="A16" s="143">
        <v>534746</v>
      </c>
      <c r="B16" s="144" t="s">
        <v>953</v>
      </c>
      <c r="C16" s="144" t="s">
        <v>42</v>
      </c>
      <c r="D16" s="144" t="s">
        <v>74</v>
      </c>
      <c r="E16" s="144" t="s">
        <v>75</v>
      </c>
      <c r="F16" s="145" t="s">
        <v>954</v>
      </c>
      <c r="G16" s="144"/>
      <c r="H16" s="144">
        <v>0</v>
      </c>
      <c r="I16" s="144">
        <v>1</v>
      </c>
      <c r="J16" s="144">
        <v>1</v>
      </c>
      <c r="K16" s="144">
        <v>0</v>
      </c>
      <c r="L16" s="144">
        <v>0</v>
      </c>
      <c r="M16" s="144">
        <v>0</v>
      </c>
      <c r="N16" s="144">
        <v>0</v>
      </c>
      <c r="O16" s="144">
        <v>0</v>
      </c>
      <c r="P16" s="144">
        <v>0</v>
      </c>
      <c r="Q16" s="144">
        <v>0</v>
      </c>
      <c r="R16" s="144">
        <v>0</v>
      </c>
      <c r="S16" s="144">
        <v>0</v>
      </c>
      <c r="T16" s="144">
        <v>0</v>
      </c>
      <c r="U16" s="144" t="s">
        <v>46</v>
      </c>
      <c r="V16" s="206" t="s">
        <v>955</v>
      </c>
    </row>
    <row r="17" spans="1:22" ht="45" x14ac:dyDescent="0.25">
      <c r="A17" s="143">
        <v>442064</v>
      </c>
      <c r="B17" s="144" t="s">
        <v>956</v>
      </c>
      <c r="C17" s="144" t="s">
        <v>42</v>
      </c>
      <c r="D17" s="144" t="s">
        <v>74</v>
      </c>
      <c r="E17" s="144" t="s">
        <v>79</v>
      </c>
      <c r="F17" s="145" t="s">
        <v>957</v>
      </c>
      <c r="G17" s="144"/>
      <c r="H17" s="144">
        <v>0</v>
      </c>
      <c r="I17" s="144">
        <v>0</v>
      </c>
      <c r="J17" s="144">
        <v>1</v>
      </c>
      <c r="K17" s="144">
        <v>1</v>
      </c>
      <c r="L17" s="144">
        <v>0</v>
      </c>
      <c r="M17" s="144">
        <v>0</v>
      </c>
      <c r="N17" s="144">
        <v>1</v>
      </c>
      <c r="O17" s="144">
        <v>0</v>
      </c>
      <c r="P17" s="144">
        <v>0</v>
      </c>
      <c r="Q17" s="144">
        <v>0</v>
      </c>
      <c r="R17" s="144">
        <v>0</v>
      </c>
      <c r="S17" s="144">
        <v>0</v>
      </c>
      <c r="T17" s="144">
        <v>0</v>
      </c>
      <c r="U17" s="144" t="s">
        <v>46</v>
      </c>
      <c r="V17" s="206" t="s">
        <v>958</v>
      </c>
    </row>
    <row r="18" spans="1:22" ht="90" x14ac:dyDescent="0.25">
      <c r="A18" s="143">
        <v>199392</v>
      </c>
      <c r="B18" s="144" t="s">
        <v>959</v>
      </c>
      <c r="C18" s="144" t="s">
        <v>42</v>
      </c>
      <c r="D18" s="144" t="s">
        <v>74</v>
      </c>
      <c r="E18" s="144" t="s">
        <v>79</v>
      </c>
      <c r="F18" s="145" t="s">
        <v>960</v>
      </c>
      <c r="G18" s="144"/>
      <c r="H18" s="144">
        <v>0</v>
      </c>
      <c r="I18" s="144">
        <v>0</v>
      </c>
      <c r="J18" s="144">
        <v>1</v>
      </c>
      <c r="K18" s="144">
        <v>0</v>
      </c>
      <c r="L18" s="144">
        <v>0</v>
      </c>
      <c r="M18" s="144">
        <v>0</v>
      </c>
      <c r="N18" s="144">
        <v>0</v>
      </c>
      <c r="O18" s="144">
        <v>0</v>
      </c>
      <c r="P18" s="144">
        <v>0</v>
      </c>
      <c r="Q18" s="144">
        <v>0</v>
      </c>
      <c r="R18" s="144">
        <v>0</v>
      </c>
      <c r="S18" s="144">
        <v>0</v>
      </c>
      <c r="T18" s="144">
        <v>0</v>
      </c>
      <c r="U18" s="144" t="s">
        <v>46</v>
      </c>
      <c r="V18" s="206" t="s">
        <v>961</v>
      </c>
    </row>
    <row r="19" spans="1:22" x14ac:dyDescent="0.25">
      <c r="A19" s="143">
        <v>2770</v>
      </c>
      <c r="B19" s="144" t="s">
        <v>962</v>
      </c>
      <c r="C19" s="144" t="s">
        <v>42</v>
      </c>
      <c r="D19" s="144" t="s">
        <v>74</v>
      </c>
      <c r="E19" s="144" t="s">
        <v>83</v>
      </c>
      <c r="F19" s="145" t="s">
        <v>963</v>
      </c>
      <c r="G19" s="144"/>
      <c r="H19" s="144">
        <v>0</v>
      </c>
      <c r="I19" s="144">
        <v>1</v>
      </c>
      <c r="J19" s="144">
        <v>1</v>
      </c>
      <c r="K19" s="144">
        <v>1</v>
      </c>
      <c r="L19" s="144">
        <v>1</v>
      </c>
      <c r="M19" s="144">
        <v>1</v>
      </c>
      <c r="N19" s="144">
        <v>1</v>
      </c>
      <c r="O19" s="144">
        <v>0</v>
      </c>
      <c r="P19" s="144">
        <v>0</v>
      </c>
      <c r="Q19" s="144">
        <v>0</v>
      </c>
      <c r="R19" s="144">
        <v>1</v>
      </c>
      <c r="S19" s="144">
        <v>1</v>
      </c>
      <c r="T19" s="144">
        <v>1</v>
      </c>
      <c r="U19" s="144" t="s">
        <v>46</v>
      </c>
      <c r="V19" s="206" t="s">
        <v>964</v>
      </c>
    </row>
    <row r="20" spans="1:22" ht="45" x14ac:dyDescent="0.25">
      <c r="A20" s="143">
        <v>2823</v>
      </c>
      <c r="B20" s="144" t="s">
        <v>965</v>
      </c>
      <c r="C20" s="144" t="s">
        <v>42</v>
      </c>
      <c r="D20" s="144" t="s">
        <v>74</v>
      </c>
      <c r="E20" s="144" t="s">
        <v>83</v>
      </c>
      <c r="F20" s="145" t="s">
        <v>966</v>
      </c>
      <c r="G20" s="144"/>
      <c r="H20" s="144">
        <v>0</v>
      </c>
      <c r="I20" s="144">
        <v>1</v>
      </c>
      <c r="J20" s="144">
        <v>1</v>
      </c>
      <c r="K20" s="144">
        <v>1</v>
      </c>
      <c r="L20" s="144">
        <v>1</v>
      </c>
      <c r="M20" s="144">
        <v>1</v>
      </c>
      <c r="N20" s="144">
        <v>1</v>
      </c>
      <c r="O20" s="144">
        <v>0</v>
      </c>
      <c r="P20" s="144">
        <v>0</v>
      </c>
      <c r="Q20" s="144">
        <v>0</v>
      </c>
      <c r="R20" s="144">
        <v>0</v>
      </c>
      <c r="S20" s="144">
        <v>0</v>
      </c>
      <c r="T20" s="144">
        <v>1</v>
      </c>
      <c r="U20" s="144" t="s">
        <v>46</v>
      </c>
      <c r="V20" s="206" t="s">
        <v>967</v>
      </c>
    </row>
    <row r="21" spans="1:22" ht="30" x14ac:dyDescent="0.25">
      <c r="A21" s="143">
        <v>69041</v>
      </c>
      <c r="B21" s="144"/>
      <c r="C21" s="144" t="s">
        <v>42</v>
      </c>
      <c r="D21" s="144" t="s">
        <v>122</v>
      </c>
      <c r="E21" s="144" t="s">
        <v>139</v>
      </c>
      <c r="F21" s="145" t="s">
        <v>971</v>
      </c>
      <c r="G21" s="144" t="s">
        <v>1008</v>
      </c>
      <c r="H21" s="144">
        <v>0</v>
      </c>
      <c r="I21" s="144">
        <v>0</v>
      </c>
      <c r="J21" s="144">
        <v>1</v>
      </c>
      <c r="K21" s="144">
        <v>0</v>
      </c>
      <c r="L21" s="144">
        <v>1</v>
      </c>
      <c r="M21" s="144">
        <v>0</v>
      </c>
      <c r="N21" s="144">
        <v>0</v>
      </c>
      <c r="O21" s="144">
        <v>0</v>
      </c>
      <c r="P21" s="144">
        <v>0</v>
      </c>
      <c r="Q21" s="144">
        <v>0</v>
      </c>
      <c r="R21" s="144">
        <v>0</v>
      </c>
      <c r="S21" s="144">
        <v>0</v>
      </c>
      <c r="T21" s="144">
        <v>0</v>
      </c>
      <c r="U21" s="144" t="s">
        <v>46</v>
      </c>
      <c r="V21" s="206"/>
    </row>
    <row r="22" spans="1:22" ht="45" x14ac:dyDescent="0.25">
      <c r="A22" s="143">
        <v>60582</v>
      </c>
      <c r="B22" s="144" t="s">
        <v>64</v>
      </c>
      <c r="C22" s="144" t="s">
        <v>42</v>
      </c>
      <c r="D22" s="144" t="s">
        <v>43</v>
      </c>
      <c r="E22" s="144" t="s">
        <v>58</v>
      </c>
      <c r="F22" s="145" t="s">
        <v>65</v>
      </c>
      <c r="G22" s="144"/>
      <c r="H22" s="144">
        <v>0</v>
      </c>
      <c r="I22" s="144">
        <v>1</v>
      </c>
      <c r="J22" s="144">
        <v>0</v>
      </c>
      <c r="K22" s="144">
        <v>0</v>
      </c>
      <c r="L22" s="144">
        <v>0</v>
      </c>
      <c r="M22" s="144">
        <v>1</v>
      </c>
      <c r="N22" s="144">
        <v>0</v>
      </c>
      <c r="O22" s="144">
        <v>1</v>
      </c>
      <c r="P22" s="144">
        <v>0</v>
      </c>
      <c r="Q22" s="144">
        <v>0</v>
      </c>
      <c r="R22" s="144">
        <v>0</v>
      </c>
      <c r="S22" s="144">
        <v>0</v>
      </c>
      <c r="T22" s="144">
        <v>0</v>
      </c>
      <c r="U22" s="144" t="s">
        <v>46</v>
      </c>
      <c r="V22" s="206" t="s">
        <v>972</v>
      </c>
    </row>
    <row r="23" spans="1:22" ht="105" x14ac:dyDescent="0.25">
      <c r="A23" s="137">
        <v>459618</v>
      </c>
      <c r="B23" s="138" t="s">
        <v>973</v>
      </c>
      <c r="C23" s="138" t="s">
        <v>42</v>
      </c>
      <c r="D23" s="138" t="s">
        <v>112</v>
      </c>
      <c r="E23" s="138" t="s">
        <v>113</v>
      </c>
      <c r="F23" s="139" t="s">
        <v>974</v>
      </c>
      <c r="G23" s="138"/>
      <c r="H23" s="140">
        <v>0</v>
      </c>
      <c r="I23" s="140">
        <v>0</v>
      </c>
      <c r="J23" s="140">
        <v>1</v>
      </c>
      <c r="K23" s="140">
        <v>0</v>
      </c>
      <c r="L23" s="140">
        <v>0</v>
      </c>
      <c r="M23" s="140">
        <v>0</v>
      </c>
      <c r="N23" s="140">
        <v>0</v>
      </c>
      <c r="O23" s="140">
        <v>0</v>
      </c>
      <c r="P23" s="140">
        <v>0</v>
      </c>
      <c r="Q23" s="140">
        <v>0</v>
      </c>
      <c r="R23" s="140">
        <v>0</v>
      </c>
      <c r="S23" s="140">
        <v>0</v>
      </c>
      <c r="T23" s="140">
        <v>0</v>
      </c>
      <c r="U23" s="138" t="s">
        <v>46</v>
      </c>
      <c r="V23" s="204" t="s">
        <v>975</v>
      </c>
    </row>
    <row r="24" spans="1:22" ht="45" x14ac:dyDescent="0.25">
      <c r="A24" s="141" t="s">
        <v>49</v>
      </c>
      <c r="B24" s="115"/>
      <c r="C24" s="138" t="s">
        <v>42</v>
      </c>
      <c r="D24" s="138" t="s">
        <v>49</v>
      </c>
      <c r="E24" s="115" t="s">
        <v>504</v>
      </c>
      <c r="F24" s="142" t="s">
        <v>976</v>
      </c>
      <c r="G24" s="115"/>
      <c r="H24" s="115">
        <v>0</v>
      </c>
      <c r="I24" s="115">
        <v>0</v>
      </c>
      <c r="J24" s="115">
        <v>0</v>
      </c>
      <c r="K24" s="115">
        <v>0</v>
      </c>
      <c r="L24" s="115">
        <v>1</v>
      </c>
      <c r="M24" s="115">
        <v>0</v>
      </c>
      <c r="N24" s="115">
        <v>0</v>
      </c>
      <c r="O24" s="115">
        <v>0</v>
      </c>
      <c r="P24" s="115">
        <v>0</v>
      </c>
      <c r="Q24" s="115">
        <v>0</v>
      </c>
      <c r="R24" s="115">
        <v>0</v>
      </c>
      <c r="S24" s="115">
        <v>0</v>
      </c>
      <c r="T24" s="115">
        <v>0</v>
      </c>
      <c r="U24" s="115" t="s">
        <v>46</v>
      </c>
      <c r="V24" s="205" t="s">
        <v>977</v>
      </c>
    </row>
    <row r="25" spans="1:22" ht="45" x14ac:dyDescent="0.25">
      <c r="A25" s="141" t="s">
        <v>49</v>
      </c>
      <c r="B25" s="115"/>
      <c r="C25" s="138" t="s">
        <v>42</v>
      </c>
      <c r="D25" s="138" t="s">
        <v>49</v>
      </c>
      <c r="E25" s="115" t="s">
        <v>504</v>
      </c>
      <c r="F25" s="142" t="s">
        <v>978</v>
      </c>
      <c r="G25" s="115"/>
      <c r="H25" s="115">
        <v>0</v>
      </c>
      <c r="I25" s="115">
        <v>0</v>
      </c>
      <c r="J25" s="115">
        <v>0</v>
      </c>
      <c r="K25" s="115">
        <v>0</v>
      </c>
      <c r="L25" s="115">
        <v>1</v>
      </c>
      <c r="M25" s="115">
        <v>0</v>
      </c>
      <c r="N25" s="115">
        <v>0</v>
      </c>
      <c r="O25" s="115">
        <v>0</v>
      </c>
      <c r="P25" s="115">
        <v>0</v>
      </c>
      <c r="Q25" s="115">
        <v>0</v>
      </c>
      <c r="R25" s="115">
        <v>0</v>
      </c>
      <c r="S25" s="115">
        <v>0</v>
      </c>
      <c r="T25" s="115">
        <v>0</v>
      </c>
      <c r="U25" s="115" t="s">
        <v>46</v>
      </c>
      <c r="V25" s="205" t="s">
        <v>977</v>
      </c>
    </row>
    <row r="26" spans="1:22" ht="45" x14ac:dyDescent="0.25">
      <c r="A26" s="141">
        <v>649842</v>
      </c>
      <c r="B26" s="115"/>
      <c r="C26" s="138" t="s">
        <v>42</v>
      </c>
      <c r="D26" s="138" t="s">
        <v>49</v>
      </c>
      <c r="E26" s="115" t="s">
        <v>504</v>
      </c>
      <c r="F26" s="142" t="s">
        <v>979</v>
      </c>
      <c r="G26" s="115"/>
      <c r="H26" s="115">
        <v>0</v>
      </c>
      <c r="I26" s="115">
        <v>0</v>
      </c>
      <c r="J26" s="115">
        <v>0</v>
      </c>
      <c r="K26" s="115">
        <v>0</v>
      </c>
      <c r="L26" s="115">
        <v>1</v>
      </c>
      <c r="M26" s="115">
        <v>0</v>
      </c>
      <c r="N26" s="115">
        <v>0</v>
      </c>
      <c r="O26" s="115">
        <v>0</v>
      </c>
      <c r="P26" s="115">
        <v>0</v>
      </c>
      <c r="Q26" s="115">
        <v>0</v>
      </c>
      <c r="R26" s="115">
        <v>0</v>
      </c>
      <c r="S26" s="115">
        <v>0</v>
      </c>
      <c r="T26" s="115">
        <v>0</v>
      </c>
      <c r="U26" s="115" t="s">
        <v>46</v>
      </c>
      <c r="V26" s="205" t="s">
        <v>977</v>
      </c>
    </row>
    <row r="27" spans="1:22" ht="45" x14ac:dyDescent="0.25">
      <c r="A27" s="141" t="s">
        <v>49</v>
      </c>
      <c r="B27" s="115" t="s">
        <v>980</v>
      </c>
      <c r="C27" s="138" t="s">
        <v>42</v>
      </c>
      <c r="D27" s="138" t="s">
        <v>49</v>
      </c>
      <c r="E27" s="115" t="s">
        <v>504</v>
      </c>
      <c r="F27" s="142" t="s">
        <v>981</v>
      </c>
      <c r="G27" s="115"/>
      <c r="H27" s="115">
        <v>0</v>
      </c>
      <c r="I27" s="115">
        <v>0</v>
      </c>
      <c r="J27" s="115">
        <v>0</v>
      </c>
      <c r="K27" s="115">
        <v>0</v>
      </c>
      <c r="L27" s="115">
        <v>1</v>
      </c>
      <c r="M27" s="115">
        <v>0</v>
      </c>
      <c r="N27" s="115">
        <v>0</v>
      </c>
      <c r="O27" s="115">
        <v>0</v>
      </c>
      <c r="P27" s="115">
        <v>0</v>
      </c>
      <c r="Q27" s="115">
        <v>0</v>
      </c>
      <c r="R27" s="115">
        <v>0</v>
      </c>
      <c r="S27" s="115">
        <v>0</v>
      </c>
      <c r="T27" s="115">
        <v>0</v>
      </c>
      <c r="U27" s="115" t="s">
        <v>46</v>
      </c>
      <c r="V27" s="205" t="s">
        <v>977</v>
      </c>
    </row>
    <row r="28" spans="1:22" ht="45" x14ac:dyDescent="0.25">
      <c r="A28" s="141">
        <v>443914</v>
      </c>
      <c r="B28" s="115"/>
      <c r="C28" s="115" t="s">
        <v>42</v>
      </c>
      <c r="D28" s="138" t="s">
        <v>49</v>
      </c>
      <c r="E28" s="115" t="s">
        <v>504</v>
      </c>
      <c r="F28" s="142" t="s">
        <v>982</v>
      </c>
      <c r="G28" s="115"/>
      <c r="H28" s="115">
        <v>0</v>
      </c>
      <c r="I28" s="115">
        <v>0</v>
      </c>
      <c r="J28" s="115">
        <v>0</v>
      </c>
      <c r="K28" s="115">
        <v>0</v>
      </c>
      <c r="L28" s="115">
        <v>1</v>
      </c>
      <c r="M28" s="115">
        <v>0</v>
      </c>
      <c r="N28" s="115">
        <v>0</v>
      </c>
      <c r="O28" s="115">
        <v>0</v>
      </c>
      <c r="P28" s="115">
        <v>0</v>
      </c>
      <c r="Q28" s="115">
        <v>0</v>
      </c>
      <c r="R28" s="115">
        <v>0</v>
      </c>
      <c r="S28" s="115">
        <v>0</v>
      </c>
      <c r="T28" s="115">
        <v>0</v>
      </c>
      <c r="U28" s="115" t="s">
        <v>46</v>
      </c>
      <c r="V28" s="205" t="s">
        <v>977</v>
      </c>
    </row>
    <row r="29" spans="1:22" ht="45" x14ac:dyDescent="0.25">
      <c r="A29" s="141">
        <v>844635</v>
      </c>
      <c r="B29" s="115"/>
      <c r="C29" s="115" t="s">
        <v>42</v>
      </c>
      <c r="D29" s="138" t="s">
        <v>49</v>
      </c>
      <c r="E29" s="115" t="s">
        <v>504</v>
      </c>
      <c r="F29" s="142" t="s">
        <v>983</v>
      </c>
      <c r="G29" s="115"/>
      <c r="H29" s="115">
        <v>0</v>
      </c>
      <c r="I29" s="115">
        <v>0</v>
      </c>
      <c r="J29" s="115">
        <v>0</v>
      </c>
      <c r="K29" s="115">
        <v>0</v>
      </c>
      <c r="L29" s="115">
        <v>1</v>
      </c>
      <c r="M29" s="115">
        <v>0</v>
      </c>
      <c r="N29" s="115">
        <v>0</v>
      </c>
      <c r="O29" s="115">
        <v>0</v>
      </c>
      <c r="P29" s="115">
        <v>0</v>
      </c>
      <c r="Q29" s="115">
        <v>0</v>
      </c>
      <c r="R29" s="115">
        <v>0</v>
      </c>
      <c r="S29" s="115">
        <v>0</v>
      </c>
      <c r="T29" s="115">
        <v>0</v>
      </c>
      <c r="U29" s="115" t="s">
        <v>46</v>
      </c>
      <c r="V29" s="205" t="s">
        <v>977</v>
      </c>
    </row>
    <row r="30" spans="1:22" ht="45" x14ac:dyDescent="0.25">
      <c r="A30" s="141">
        <v>350709</v>
      </c>
      <c r="B30" s="115"/>
      <c r="C30" s="115" t="s">
        <v>42</v>
      </c>
      <c r="D30" s="138" t="s">
        <v>49</v>
      </c>
      <c r="E30" s="115" t="s">
        <v>504</v>
      </c>
      <c r="F30" s="142" t="s">
        <v>984</v>
      </c>
      <c r="G30" s="115"/>
      <c r="H30" s="115">
        <v>0</v>
      </c>
      <c r="I30" s="115">
        <v>0</v>
      </c>
      <c r="J30" s="115">
        <v>0</v>
      </c>
      <c r="K30" s="115">
        <v>0</v>
      </c>
      <c r="L30" s="115">
        <v>1</v>
      </c>
      <c r="M30" s="115">
        <v>0</v>
      </c>
      <c r="N30" s="115">
        <v>0</v>
      </c>
      <c r="O30" s="115">
        <v>0</v>
      </c>
      <c r="P30" s="115">
        <v>0</v>
      </c>
      <c r="Q30" s="115">
        <v>0</v>
      </c>
      <c r="R30" s="115">
        <v>0</v>
      </c>
      <c r="S30" s="115">
        <v>0</v>
      </c>
      <c r="T30" s="115">
        <v>0</v>
      </c>
      <c r="U30" s="115" t="s">
        <v>46</v>
      </c>
      <c r="V30" s="205" t="s">
        <v>977</v>
      </c>
    </row>
    <row r="31" spans="1:22" ht="45" x14ac:dyDescent="0.25">
      <c r="A31" s="141" t="s">
        <v>49</v>
      </c>
      <c r="B31" s="115"/>
      <c r="C31" s="115" t="s">
        <v>42</v>
      </c>
      <c r="D31" s="138" t="s">
        <v>49</v>
      </c>
      <c r="E31" s="115" t="s">
        <v>504</v>
      </c>
      <c r="F31" s="142" t="s">
        <v>985</v>
      </c>
      <c r="G31" s="115"/>
      <c r="H31" s="115">
        <v>0</v>
      </c>
      <c r="I31" s="115">
        <v>0</v>
      </c>
      <c r="J31" s="115">
        <v>0</v>
      </c>
      <c r="K31" s="115">
        <v>0</v>
      </c>
      <c r="L31" s="115">
        <v>1</v>
      </c>
      <c r="M31" s="115">
        <v>0</v>
      </c>
      <c r="N31" s="115">
        <v>0</v>
      </c>
      <c r="O31" s="115">
        <v>0</v>
      </c>
      <c r="P31" s="115">
        <v>0</v>
      </c>
      <c r="Q31" s="115">
        <v>0</v>
      </c>
      <c r="R31" s="115">
        <v>0</v>
      </c>
      <c r="S31" s="115">
        <v>0</v>
      </c>
      <c r="T31" s="115">
        <v>0</v>
      </c>
      <c r="U31" s="115" t="s">
        <v>46</v>
      </c>
      <c r="V31" s="205" t="s">
        <v>977</v>
      </c>
    </row>
    <row r="32" spans="1:22" ht="30" x14ac:dyDescent="0.25">
      <c r="A32" s="137">
        <v>61171</v>
      </c>
      <c r="B32" s="138" t="s">
        <v>842</v>
      </c>
      <c r="C32" s="138" t="s">
        <v>42</v>
      </c>
      <c r="D32" s="138" t="s">
        <v>43</v>
      </c>
      <c r="E32" s="138" t="s">
        <v>61</v>
      </c>
      <c r="F32" s="139" t="s">
        <v>843</v>
      </c>
      <c r="G32" s="138"/>
      <c r="H32" s="140">
        <v>0</v>
      </c>
      <c r="I32" s="140">
        <v>0</v>
      </c>
      <c r="J32" s="140">
        <v>0</v>
      </c>
      <c r="K32" s="140">
        <v>0</v>
      </c>
      <c r="L32" s="140">
        <v>0</v>
      </c>
      <c r="M32" s="140">
        <v>0</v>
      </c>
      <c r="N32" s="140">
        <v>0</v>
      </c>
      <c r="O32" s="140">
        <v>0</v>
      </c>
      <c r="P32" s="140">
        <v>0</v>
      </c>
      <c r="Q32" s="140">
        <v>0</v>
      </c>
      <c r="R32" s="140">
        <v>0</v>
      </c>
      <c r="S32" s="140">
        <v>0</v>
      </c>
      <c r="T32" s="140">
        <v>0</v>
      </c>
      <c r="U32" s="138" t="s">
        <v>48</v>
      </c>
      <c r="V32" s="204"/>
    </row>
    <row r="33" spans="1:22" ht="30" x14ac:dyDescent="0.25">
      <c r="A33" s="137">
        <v>606802</v>
      </c>
      <c r="B33" s="138" t="s">
        <v>844</v>
      </c>
      <c r="C33" s="138" t="s">
        <v>42</v>
      </c>
      <c r="D33" s="138" t="s">
        <v>43</v>
      </c>
      <c r="E33" s="138" t="s">
        <v>61</v>
      </c>
      <c r="F33" s="139" t="s">
        <v>845</v>
      </c>
      <c r="G33" s="138"/>
      <c r="H33" s="140">
        <v>0</v>
      </c>
      <c r="I33" s="140">
        <v>0</v>
      </c>
      <c r="J33" s="140">
        <v>0</v>
      </c>
      <c r="K33" s="140">
        <v>0</v>
      </c>
      <c r="L33" s="140">
        <v>0</v>
      </c>
      <c r="M33" s="140">
        <v>0</v>
      </c>
      <c r="N33" s="140">
        <v>0</v>
      </c>
      <c r="O33" s="140">
        <v>0</v>
      </c>
      <c r="P33" s="140">
        <v>0</v>
      </c>
      <c r="Q33" s="140">
        <v>0</v>
      </c>
      <c r="R33" s="140">
        <v>0</v>
      </c>
      <c r="S33" s="140">
        <v>0</v>
      </c>
      <c r="T33" s="140">
        <v>0</v>
      </c>
      <c r="U33" s="138" t="s">
        <v>48</v>
      </c>
      <c r="V33" s="204"/>
    </row>
    <row r="34" spans="1:22" ht="45" x14ac:dyDescent="0.25">
      <c r="A34" s="146" t="s">
        <v>49</v>
      </c>
      <c r="B34" s="147"/>
      <c r="C34" s="138" t="s">
        <v>42</v>
      </c>
      <c r="D34" s="138" t="s">
        <v>49</v>
      </c>
      <c r="E34" s="115" t="s">
        <v>504</v>
      </c>
      <c r="F34" s="142" t="s">
        <v>986</v>
      </c>
      <c r="G34" s="115"/>
      <c r="H34" s="115">
        <v>0</v>
      </c>
      <c r="I34" s="115">
        <v>0</v>
      </c>
      <c r="J34" s="115">
        <v>0</v>
      </c>
      <c r="K34" s="115">
        <v>0</v>
      </c>
      <c r="L34" s="115">
        <v>1</v>
      </c>
      <c r="M34" s="115">
        <v>0</v>
      </c>
      <c r="N34" s="115">
        <v>0</v>
      </c>
      <c r="O34" s="115">
        <v>0</v>
      </c>
      <c r="P34" s="115">
        <v>0</v>
      </c>
      <c r="Q34" s="115">
        <v>0</v>
      </c>
      <c r="R34" s="115">
        <v>0</v>
      </c>
      <c r="S34" s="115">
        <v>0</v>
      </c>
      <c r="T34" s="115">
        <v>0</v>
      </c>
      <c r="U34" s="115" t="s">
        <v>46</v>
      </c>
      <c r="V34" s="205" t="s">
        <v>977</v>
      </c>
    </row>
    <row r="35" spans="1:22" ht="30" x14ac:dyDescent="0.25">
      <c r="A35" s="137">
        <v>70329</v>
      </c>
      <c r="B35" s="138" t="s">
        <v>848</v>
      </c>
      <c r="C35" s="138" t="s">
        <v>42</v>
      </c>
      <c r="D35" s="138" t="s">
        <v>122</v>
      </c>
      <c r="E35" s="138" t="s">
        <v>144</v>
      </c>
      <c r="F35" s="139" t="s">
        <v>849</v>
      </c>
      <c r="G35" s="138" t="s">
        <v>1008</v>
      </c>
      <c r="H35" s="140">
        <v>0</v>
      </c>
      <c r="I35" s="140">
        <v>0</v>
      </c>
      <c r="J35" s="140">
        <v>0</v>
      </c>
      <c r="K35" s="140">
        <v>0</v>
      </c>
      <c r="L35" s="140">
        <v>0</v>
      </c>
      <c r="M35" s="140">
        <v>0</v>
      </c>
      <c r="N35" s="140">
        <v>0</v>
      </c>
      <c r="O35" s="140">
        <v>0</v>
      </c>
      <c r="P35" s="140">
        <v>0</v>
      </c>
      <c r="Q35" s="140">
        <v>0</v>
      </c>
      <c r="R35" s="140">
        <v>0</v>
      </c>
      <c r="S35" s="140">
        <v>0</v>
      </c>
      <c r="T35" s="140">
        <v>0</v>
      </c>
      <c r="U35" s="138" t="s">
        <v>48</v>
      </c>
      <c r="V35" s="204"/>
    </row>
    <row r="36" spans="1:22" x14ac:dyDescent="0.25">
      <c r="A36" s="137">
        <v>61204</v>
      </c>
      <c r="B36" s="138" t="s">
        <v>850</v>
      </c>
      <c r="C36" s="138" t="s">
        <v>42</v>
      </c>
      <c r="D36" s="138" t="s">
        <v>43</v>
      </c>
      <c r="E36" s="138" t="s">
        <v>61</v>
      </c>
      <c r="F36" s="139" t="s">
        <v>851</v>
      </c>
      <c r="G36" s="138"/>
      <c r="H36" s="140">
        <v>0</v>
      </c>
      <c r="I36" s="140">
        <v>0</v>
      </c>
      <c r="J36" s="140">
        <v>0</v>
      </c>
      <c r="K36" s="140">
        <v>0</v>
      </c>
      <c r="L36" s="140">
        <v>0</v>
      </c>
      <c r="M36" s="140">
        <v>0</v>
      </c>
      <c r="N36" s="140">
        <v>0</v>
      </c>
      <c r="O36" s="140">
        <v>0</v>
      </c>
      <c r="P36" s="140">
        <v>0</v>
      </c>
      <c r="Q36" s="140">
        <v>0</v>
      </c>
      <c r="R36" s="140">
        <v>0</v>
      </c>
      <c r="S36" s="140">
        <v>0</v>
      </c>
      <c r="T36" s="140">
        <v>0</v>
      </c>
      <c r="U36" s="138" t="s">
        <v>48</v>
      </c>
      <c r="V36" s="204"/>
    </row>
    <row r="37" spans="1:22" ht="75" x14ac:dyDescent="0.25">
      <c r="A37" s="146">
        <v>198527</v>
      </c>
      <c r="B37" s="147"/>
      <c r="C37" s="138" t="s">
        <v>42</v>
      </c>
      <c r="D37" s="138" t="s">
        <v>49</v>
      </c>
      <c r="E37" s="115" t="s">
        <v>504</v>
      </c>
      <c r="F37" s="142" t="s">
        <v>987</v>
      </c>
      <c r="G37" s="115"/>
      <c r="H37" s="115">
        <v>0</v>
      </c>
      <c r="I37" s="115">
        <v>0</v>
      </c>
      <c r="J37" s="115">
        <v>0</v>
      </c>
      <c r="K37" s="115">
        <v>0</v>
      </c>
      <c r="L37" s="115">
        <v>1</v>
      </c>
      <c r="M37" s="115">
        <v>0</v>
      </c>
      <c r="N37" s="115">
        <v>0</v>
      </c>
      <c r="O37" s="115">
        <v>0</v>
      </c>
      <c r="P37" s="115">
        <v>0</v>
      </c>
      <c r="Q37" s="115">
        <v>0</v>
      </c>
      <c r="R37" s="115">
        <v>0</v>
      </c>
      <c r="S37" s="115">
        <v>0</v>
      </c>
      <c r="T37" s="115">
        <v>0</v>
      </c>
      <c r="U37" s="115" t="s">
        <v>46</v>
      </c>
      <c r="V37" s="205" t="s">
        <v>988</v>
      </c>
    </row>
    <row r="38" spans="1:22" ht="105" x14ac:dyDescent="0.25">
      <c r="A38" s="137">
        <v>649843</v>
      </c>
      <c r="B38" s="138" t="s">
        <v>732</v>
      </c>
      <c r="C38" s="138" t="s">
        <v>42</v>
      </c>
      <c r="D38" s="138" t="s">
        <v>49</v>
      </c>
      <c r="E38" s="138" t="s">
        <v>504</v>
      </c>
      <c r="F38" s="139" t="s">
        <v>733</v>
      </c>
      <c r="G38" s="138"/>
      <c r="H38" s="140">
        <v>0</v>
      </c>
      <c r="I38" s="140">
        <v>0</v>
      </c>
      <c r="J38" s="140">
        <v>1</v>
      </c>
      <c r="K38" s="140">
        <v>0</v>
      </c>
      <c r="L38" s="140">
        <v>1</v>
      </c>
      <c r="M38" s="140">
        <v>0</v>
      </c>
      <c r="N38" s="140">
        <v>0</v>
      </c>
      <c r="O38" s="140">
        <v>0</v>
      </c>
      <c r="P38" s="140">
        <v>0</v>
      </c>
      <c r="Q38" s="140">
        <v>0</v>
      </c>
      <c r="R38" s="140">
        <v>0</v>
      </c>
      <c r="S38" s="140">
        <v>0</v>
      </c>
      <c r="T38" s="140">
        <v>0</v>
      </c>
      <c r="U38" s="138" t="s">
        <v>46</v>
      </c>
      <c r="V38" s="204" t="s">
        <v>989</v>
      </c>
    </row>
    <row r="39" spans="1:22" ht="30" x14ac:dyDescent="0.25">
      <c r="A39" s="137">
        <v>894335</v>
      </c>
      <c r="B39" s="138" t="s">
        <v>724</v>
      </c>
      <c r="C39" s="138" t="s">
        <v>168</v>
      </c>
      <c r="D39" s="138" t="s">
        <v>310</v>
      </c>
      <c r="E39" s="138" t="s">
        <v>320</v>
      </c>
      <c r="F39" s="139" t="s">
        <v>725</v>
      </c>
      <c r="G39" s="138"/>
      <c r="H39" s="140">
        <v>0</v>
      </c>
      <c r="I39" s="140">
        <v>0</v>
      </c>
      <c r="J39" s="140">
        <v>0</v>
      </c>
      <c r="K39" s="140">
        <v>0</v>
      </c>
      <c r="L39" s="140">
        <v>0</v>
      </c>
      <c r="M39" s="140">
        <v>0</v>
      </c>
      <c r="N39" s="140">
        <v>0</v>
      </c>
      <c r="O39" s="140">
        <v>0</v>
      </c>
      <c r="P39" s="140">
        <v>0</v>
      </c>
      <c r="Q39" s="140">
        <v>0</v>
      </c>
      <c r="R39" s="140">
        <v>0</v>
      </c>
      <c r="S39" s="140">
        <v>0</v>
      </c>
      <c r="T39" s="140">
        <v>0</v>
      </c>
      <c r="U39" s="138" t="s">
        <v>48</v>
      </c>
      <c r="V39" s="204"/>
    </row>
    <row r="40" spans="1:22" ht="210" x14ac:dyDescent="0.25">
      <c r="A40" s="137">
        <v>67206</v>
      </c>
      <c r="B40" s="138" t="s">
        <v>598</v>
      </c>
      <c r="C40" s="138" t="s">
        <v>42</v>
      </c>
      <c r="D40" s="138" t="s">
        <v>122</v>
      </c>
      <c r="E40" s="138" t="s">
        <v>129</v>
      </c>
      <c r="F40" s="139" t="s">
        <v>599</v>
      </c>
      <c r="G40" s="138"/>
      <c r="H40" s="140">
        <v>0</v>
      </c>
      <c r="I40" s="140">
        <v>0</v>
      </c>
      <c r="J40" s="140">
        <v>0</v>
      </c>
      <c r="K40" s="140">
        <v>0</v>
      </c>
      <c r="L40" s="140">
        <v>0</v>
      </c>
      <c r="M40" s="140">
        <v>0</v>
      </c>
      <c r="N40" s="140">
        <v>0</v>
      </c>
      <c r="O40" s="140">
        <v>0</v>
      </c>
      <c r="P40" s="140">
        <v>0</v>
      </c>
      <c r="Q40" s="140">
        <v>0</v>
      </c>
      <c r="R40" s="140">
        <v>0</v>
      </c>
      <c r="S40" s="140">
        <v>0</v>
      </c>
      <c r="T40" s="140">
        <v>0</v>
      </c>
      <c r="U40" s="138" t="s">
        <v>48</v>
      </c>
      <c r="V40" s="204" t="s">
        <v>600</v>
      </c>
    </row>
    <row r="41" spans="1:22" ht="105" x14ac:dyDescent="0.25">
      <c r="A41" s="137" t="s">
        <v>49</v>
      </c>
      <c r="B41" s="138"/>
      <c r="C41" s="138" t="s">
        <v>168</v>
      </c>
      <c r="D41" s="138" t="s">
        <v>169</v>
      </c>
      <c r="E41" s="138" t="s">
        <v>275</v>
      </c>
      <c r="F41" s="139" t="s">
        <v>605</v>
      </c>
      <c r="G41" s="138"/>
      <c r="H41" s="115">
        <v>0</v>
      </c>
      <c r="I41" s="115">
        <v>0</v>
      </c>
      <c r="J41" s="115">
        <v>0</v>
      </c>
      <c r="K41" s="115">
        <v>0</v>
      </c>
      <c r="L41" s="115">
        <v>0</v>
      </c>
      <c r="M41" s="115">
        <v>0</v>
      </c>
      <c r="N41" s="115">
        <v>0</v>
      </c>
      <c r="O41" s="115">
        <v>0</v>
      </c>
      <c r="P41" s="115">
        <v>0</v>
      </c>
      <c r="Q41" s="115">
        <v>0</v>
      </c>
      <c r="R41" s="115">
        <v>0</v>
      </c>
      <c r="S41" s="115">
        <v>0</v>
      </c>
      <c r="T41" s="115">
        <v>0</v>
      </c>
      <c r="U41" s="138" t="s">
        <v>48</v>
      </c>
      <c r="V41" s="204" t="s">
        <v>606</v>
      </c>
    </row>
    <row r="42" spans="1:22" ht="105" x14ac:dyDescent="0.25">
      <c r="A42" s="141">
        <v>425415</v>
      </c>
      <c r="B42" s="115" t="s">
        <v>924</v>
      </c>
      <c r="C42" s="115" t="s">
        <v>42</v>
      </c>
      <c r="D42" s="115" t="s">
        <v>122</v>
      </c>
      <c r="E42" s="115" t="s">
        <v>635</v>
      </c>
      <c r="F42" s="142" t="s">
        <v>925</v>
      </c>
      <c r="G42" s="115" t="s">
        <v>1008</v>
      </c>
      <c r="H42" s="115">
        <v>0</v>
      </c>
      <c r="I42" s="115">
        <v>0</v>
      </c>
      <c r="J42" s="115">
        <v>0</v>
      </c>
      <c r="K42" s="115">
        <v>0</v>
      </c>
      <c r="L42" s="115">
        <v>0</v>
      </c>
      <c r="M42" s="115">
        <v>0</v>
      </c>
      <c r="N42" s="115">
        <v>0</v>
      </c>
      <c r="O42" s="115">
        <v>0</v>
      </c>
      <c r="P42" s="115">
        <v>0</v>
      </c>
      <c r="Q42" s="115">
        <v>0</v>
      </c>
      <c r="R42" s="115">
        <v>0</v>
      </c>
      <c r="S42" s="115">
        <v>0</v>
      </c>
      <c r="T42" s="115">
        <v>0</v>
      </c>
      <c r="U42" s="115" t="s">
        <v>48</v>
      </c>
      <c r="V42" s="205" t="s">
        <v>926</v>
      </c>
    </row>
    <row r="43" spans="1:22" ht="30" x14ac:dyDescent="0.25">
      <c r="A43" s="137">
        <v>61174</v>
      </c>
      <c r="B43" s="138" t="s">
        <v>663</v>
      </c>
      <c r="C43" s="138" t="s">
        <v>42</v>
      </c>
      <c r="D43" s="138" t="s">
        <v>43</v>
      </c>
      <c r="E43" s="138" t="s">
        <v>61</v>
      </c>
      <c r="F43" s="139" t="s">
        <v>664</v>
      </c>
      <c r="G43" s="138"/>
      <c r="H43" s="140">
        <v>0</v>
      </c>
      <c r="I43" s="140">
        <v>0</v>
      </c>
      <c r="J43" s="140">
        <v>0</v>
      </c>
      <c r="K43" s="140">
        <v>0</v>
      </c>
      <c r="L43" s="140">
        <v>0</v>
      </c>
      <c r="M43" s="140">
        <v>0</v>
      </c>
      <c r="N43" s="140">
        <v>0</v>
      </c>
      <c r="O43" s="140">
        <v>0</v>
      </c>
      <c r="P43" s="140">
        <v>0</v>
      </c>
      <c r="Q43" s="140">
        <v>0</v>
      </c>
      <c r="R43" s="140">
        <v>0</v>
      </c>
      <c r="S43" s="140">
        <v>0</v>
      </c>
      <c r="T43" s="140">
        <v>0</v>
      </c>
      <c r="U43" s="138" t="s">
        <v>48</v>
      </c>
      <c r="V43" s="204"/>
    </row>
    <row r="44" spans="1:22" x14ac:dyDescent="0.25">
      <c r="A44" s="137">
        <v>425417</v>
      </c>
      <c r="B44" s="138" t="s">
        <v>835</v>
      </c>
      <c r="C44" s="138" t="s">
        <v>42</v>
      </c>
      <c r="D44" s="138" t="s">
        <v>122</v>
      </c>
      <c r="E44" s="138" t="s">
        <v>635</v>
      </c>
      <c r="F44" s="139" t="s">
        <v>836</v>
      </c>
      <c r="G44" s="138" t="s">
        <v>1008</v>
      </c>
      <c r="H44" s="140">
        <v>0</v>
      </c>
      <c r="I44" s="140">
        <v>0</v>
      </c>
      <c r="J44" s="140">
        <v>0</v>
      </c>
      <c r="K44" s="140">
        <v>0</v>
      </c>
      <c r="L44" s="140">
        <v>0</v>
      </c>
      <c r="M44" s="140">
        <v>0</v>
      </c>
      <c r="N44" s="140">
        <v>0</v>
      </c>
      <c r="O44" s="140">
        <v>0</v>
      </c>
      <c r="P44" s="140">
        <v>0</v>
      </c>
      <c r="Q44" s="140">
        <v>0</v>
      </c>
      <c r="R44" s="140">
        <v>0</v>
      </c>
      <c r="S44" s="140">
        <v>0</v>
      </c>
      <c r="T44" s="140">
        <v>0</v>
      </c>
      <c r="U44" s="138" t="s">
        <v>48</v>
      </c>
      <c r="V44" s="204"/>
    </row>
    <row r="45" spans="1:22" ht="60" x14ac:dyDescent="0.25">
      <c r="A45" s="151">
        <v>444451</v>
      </c>
      <c r="B45" s="152" t="s">
        <v>592</v>
      </c>
      <c r="C45" s="152" t="s">
        <v>42</v>
      </c>
      <c r="D45" s="152" t="s">
        <v>108</v>
      </c>
      <c r="E45" s="152" t="s">
        <v>593</v>
      </c>
      <c r="F45" s="153" t="s">
        <v>594</v>
      </c>
      <c r="G45" s="152"/>
      <c r="H45" s="152">
        <v>0</v>
      </c>
      <c r="I45" s="152">
        <v>0</v>
      </c>
      <c r="J45" s="152">
        <v>0</v>
      </c>
      <c r="K45" s="152">
        <v>0</v>
      </c>
      <c r="L45" s="152">
        <v>0</v>
      </c>
      <c r="M45" s="152">
        <v>0</v>
      </c>
      <c r="N45" s="152">
        <v>0</v>
      </c>
      <c r="O45" s="152">
        <v>0</v>
      </c>
      <c r="P45" s="152">
        <v>0</v>
      </c>
      <c r="Q45" s="152">
        <v>0</v>
      </c>
      <c r="R45" s="152">
        <v>0</v>
      </c>
      <c r="S45" s="152">
        <v>0</v>
      </c>
      <c r="T45" s="152">
        <v>0</v>
      </c>
      <c r="U45" s="152" t="s">
        <v>48</v>
      </c>
      <c r="V45" s="207" t="s">
        <v>595</v>
      </c>
    </row>
    <row r="46" spans="1:22" x14ac:dyDescent="0.25">
      <c r="A46" s="151">
        <v>67574</v>
      </c>
      <c r="B46" s="152" t="s">
        <v>596</v>
      </c>
      <c r="C46" s="152" t="s">
        <v>42</v>
      </c>
      <c r="D46" s="152" t="s">
        <v>122</v>
      </c>
      <c r="E46" s="152" t="s">
        <v>126</v>
      </c>
      <c r="F46" s="153" t="s">
        <v>597</v>
      </c>
      <c r="G46" s="152"/>
      <c r="H46" s="152" t="s">
        <v>49</v>
      </c>
      <c r="I46" s="152" t="s">
        <v>49</v>
      </c>
      <c r="J46" s="152" t="s">
        <v>49</v>
      </c>
      <c r="K46" s="152" t="s">
        <v>49</v>
      </c>
      <c r="L46" s="152" t="s">
        <v>49</v>
      </c>
      <c r="M46" s="152" t="s">
        <v>49</v>
      </c>
      <c r="N46" s="152" t="s">
        <v>49</v>
      </c>
      <c r="O46" s="152" t="s">
        <v>49</v>
      </c>
      <c r="P46" s="152" t="s">
        <v>49</v>
      </c>
      <c r="Q46" s="152" t="s">
        <v>49</v>
      </c>
      <c r="R46" s="152" t="s">
        <v>49</v>
      </c>
      <c r="S46" s="152" t="s">
        <v>49</v>
      </c>
      <c r="T46" s="152" t="s">
        <v>49</v>
      </c>
      <c r="U46" s="152" t="s">
        <v>48</v>
      </c>
      <c r="V46" s="207"/>
    </row>
    <row r="47" spans="1:22" x14ac:dyDescent="0.25">
      <c r="A47" s="155">
        <v>67612</v>
      </c>
      <c r="B47" s="116" t="s">
        <v>601</v>
      </c>
      <c r="C47" s="152" t="s">
        <v>42</v>
      </c>
      <c r="D47" s="152" t="s">
        <v>122</v>
      </c>
      <c r="E47" s="152" t="s">
        <v>602</v>
      </c>
      <c r="F47" s="156" t="s">
        <v>603</v>
      </c>
      <c r="G47" s="116"/>
      <c r="H47" s="154">
        <v>0</v>
      </c>
      <c r="I47" s="154">
        <v>0</v>
      </c>
      <c r="J47" s="154">
        <v>0</v>
      </c>
      <c r="K47" s="154">
        <v>0</v>
      </c>
      <c r="L47" s="154">
        <v>0</v>
      </c>
      <c r="M47" s="154">
        <v>0</v>
      </c>
      <c r="N47" s="154">
        <v>0</v>
      </c>
      <c r="O47" s="154">
        <v>0</v>
      </c>
      <c r="P47" s="154">
        <v>0</v>
      </c>
      <c r="Q47" s="154">
        <v>0</v>
      </c>
      <c r="R47" s="154">
        <v>0</v>
      </c>
      <c r="S47" s="154">
        <v>0</v>
      </c>
      <c r="T47" s="154">
        <v>0</v>
      </c>
      <c r="U47" s="152" t="s">
        <v>48</v>
      </c>
      <c r="V47" s="207" t="s">
        <v>604</v>
      </c>
    </row>
    <row r="48" spans="1:22" x14ac:dyDescent="0.25">
      <c r="A48" s="151">
        <v>814772</v>
      </c>
      <c r="B48" s="152" t="s">
        <v>607</v>
      </c>
      <c r="C48" s="152" t="s">
        <v>365</v>
      </c>
      <c r="D48" s="152" t="s">
        <v>366</v>
      </c>
      <c r="E48" s="152" t="s">
        <v>370</v>
      </c>
      <c r="F48" s="153" t="s">
        <v>608</v>
      </c>
      <c r="G48" s="152" t="s">
        <v>1008</v>
      </c>
      <c r="H48" s="154">
        <v>0</v>
      </c>
      <c r="I48" s="154">
        <v>0</v>
      </c>
      <c r="J48" s="154">
        <v>0</v>
      </c>
      <c r="K48" s="154">
        <v>0</v>
      </c>
      <c r="L48" s="154">
        <v>0</v>
      </c>
      <c r="M48" s="154">
        <v>0</v>
      </c>
      <c r="N48" s="154">
        <v>0</v>
      </c>
      <c r="O48" s="154">
        <v>0</v>
      </c>
      <c r="P48" s="154">
        <v>0</v>
      </c>
      <c r="Q48" s="154">
        <v>0</v>
      </c>
      <c r="R48" s="154">
        <v>0</v>
      </c>
      <c r="S48" s="154">
        <v>0</v>
      </c>
      <c r="T48" s="154">
        <v>0</v>
      </c>
      <c r="U48" s="152" t="s">
        <v>48</v>
      </c>
      <c r="V48" s="207" t="s">
        <v>609</v>
      </c>
    </row>
    <row r="49" spans="1:22" x14ac:dyDescent="0.25">
      <c r="A49" s="157">
        <v>970694</v>
      </c>
      <c r="B49" s="152"/>
      <c r="C49" s="152" t="s">
        <v>168</v>
      </c>
      <c r="D49" s="152" t="s">
        <v>169</v>
      </c>
      <c r="E49" s="152" t="s">
        <v>170</v>
      </c>
      <c r="F49" s="153" t="s">
        <v>610</v>
      </c>
      <c r="G49" s="152"/>
      <c r="H49" s="116">
        <v>0</v>
      </c>
      <c r="I49" s="116">
        <v>0</v>
      </c>
      <c r="J49" s="116">
        <v>0</v>
      </c>
      <c r="K49" s="116">
        <v>0</v>
      </c>
      <c r="L49" s="116">
        <v>0</v>
      </c>
      <c r="M49" s="116">
        <v>0</v>
      </c>
      <c r="N49" s="116">
        <v>0</v>
      </c>
      <c r="O49" s="116">
        <v>0</v>
      </c>
      <c r="P49" s="116">
        <v>0</v>
      </c>
      <c r="Q49" s="116">
        <v>0</v>
      </c>
      <c r="R49" s="116">
        <v>0</v>
      </c>
      <c r="S49" s="116">
        <v>0</v>
      </c>
      <c r="T49" s="116">
        <v>0</v>
      </c>
      <c r="U49" s="158" t="s">
        <v>48</v>
      </c>
      <c r="V49" s="208" t="s">
        <v>611</v>
      </c>
    </row>
    <row r="50" spans="1:22" ht="30" x14ac:dyDescent="0.25">
      <c r="A50" s="151" t="s">
        <v>49</v>
      </c>
      <c r="B50" s="152" t="s">
        <v>612</v>
      </c>
      <c r="C50" s="152" t="s">
        <v>421</v>
      </c>
      <c r="D50" s="152" t="s">
        <v>422</v>
      </c>
      <c r="E50" s="152" t="s">
        <v>613</v>
      </c>
      <c r="F50" s="153" t="s">
        <v>614</v>
      </c>
      <c r="G50" s="152"/>
      <c r="H50" s="152">
        <v>0</v>
      </c>
      <c r="I50" s="116">
        <v>0</v>
      </c>
      <c r="J50" s="116">
        <v>0</v>
      </c>
      <c r="K50" s="116">
        <v>0</v>
      </c>
      <c r="L50" s="116">
        <v>0</v>
      </c>
      <c r="M50" s="116">
        <v>0</v>
      </c>
      <c r="N50" s="116">
        <v>0</v>
      </c>
      <c r="O50" s="116">
        <v>0</v>
      </c>
      <c r="P50" s="116">
        <v>0</v>
      </c>
      <c r="Q50" s="116">
        <v>0</v>
      </c>
      <c r="R50" s="116">
        <v>0</v>
      </c>
      <c r="S50" s="152">
        <v>0</v>
      </c>
      <c r="T50" s="152">
        <v>0</v>
      </c>
      <c r="U50" s="152" t="s">
        <v>48</v>
      </c>
      <c r="V50" s="207"/>
    </row>
    <row r="51" spans="1:22" ht="45" x14ac:dyDescent="0.25">
      <c r="A51" s="151">
        <v>423080</v>
      </c>
      <c r="B51" s="152" t="s">
        <v>615</v>
      </c>
      <c r="C51" s="152" t="s">
        <v>42</v>
      </c>
      <c r="D51" s="116" t="s">
        <v>122</v>
      </c>
      <c r="E51" s="152" t="s">
        <v>144</v>
      </c>
      <c r="F51" s="153" t="s">
        <v>616</v>
      </c>
      <c r="G51" s="152" t="s">
        <v>1008</v>
      </c>
      <c r="H51" s="116">
        <v>0</v>
      </c>
      <c r="I51" s="116">
        <v>0</v>
      </c>
      <c r="J51" s="116">
        <v>0</v>
      </c>
      <c r="K51" s="116">
        <v>0</v>
      </c>
      <c r="L51" s="116">
        <v>0</v>
      </c>
      <c r="M51" s="116">
        <v>0</v>
      </c>
      <c r="N51" s="116">
        <v>0</v>
      </c>
      <c r="O51" s="116">
        <v>0</v>
      </c>
      <c r="P51" s="116">
        <v>0</v>
      </c>
      <c r="Q51" s="116">
        <v>0</v>
      </c>
      <c r="R51" s="116">
        <v>0</v>
      </c>
      <c r="S51" s="116">
        <v>0</v>
      </c>
      <c r="T51" s="116">
        <v>0</v>
      </c>
      <c r="U51" s="152" t="s">
        <v>48</v>
      </c>
      <c r="V51" s="207"/>
    </row>
    <row r="52" spans="1:22" ht="30" x14ac:dyDescent="0.25">
      <c r="A52" s="151">
        <v>70326</v>
      </c>
      <c r="B52" s="152" t="s">
        <v>617</v>
      </c>
      <c r="C52" s="152" t="s">
        <v>42</v>
      </c>
      <c r="D52" s="116" t="s">
        <v>122</v>
      </c>
      <c r="E52" s="152" t="s">
        <v>144</v>
      </c>
      <c r="F52" s="153" t="s">
        <v>618</v>
      </c>
      <c r="G52" s="152" t="s">
        <v>1008</v>
      </c>
      <c r="H52" s="154">
        <v>0</v>
      </c>
      <c r="I52" s="154">
        <v>0</v>
      </c>
      <c r="J52" s="154">
        <v>0</v>
      </c>
      <c r="K52" s="154">
        <v>0</v>
      </c>
      <c r="L52" s="154">
        <v>0</v>
      </c>
      <c r="M52" s="154">
        <v>0</v>
      </c>
      <c r="N52" s="154">
        <v>0</v>
      </c>
      <c r="O52" s="154">
        <v>0</v>
      </c>
      <c r="P52" s="154">
        <v>0</v>
      </c>
      <c r="Q52" s="154">
        <v>0</v>
      </c>
      <c r="R52" s="154">
        <v>0</v>
      </c>
      <c r="S52" s="154">
        <v>0</v>
      </c>
      <c r="T52" s="154">
        <v>0</v>
      </c>
      <c r="U52" s="152" t="s">
        <v>48</v>
      </c>
      <c r="V52" s="207"/>
    </row>
    <row r="53" spans="1:22" ht="45" x14ac:dyDescent="0.25">
      <c r="A53" s="151">
        <v>544382</v>
      </c>
      <c r="B53" s="152" t="s">
        <v>619</v>
      </c>
      <c r="C53" s="152" t="s">
        <v>168</v>
      </c>
      <c r="D53" s="152" t="s">
        <v>620</v>
      </c>
      <c r="E53" s="152" t="s">
        <v>347</v>
      </c>
      <c r="F53" s="153" t="s">
        <v>621</v>
      </c>
      <c r="G53" s="152" t="s">
        <v>1008</v>
      </c>
      <c r="H53" s="154">
        <v>0</v>
      </c>
      <c r="I53" s="154">
        <v>0</v>
      </c>
      <c r="J53" s="154">
        <v>0</v>
      </c>
      <c r="K53" s="154">
        <v>0</v>
      </c>
      <c r="L53" s="154">
        <v>0</v>
      </c>
      <c r="M53" s="154">
        <v>0</v>
      </c>
      <c r="N53" s="154">
        <v>0</v>
      </c>
      <c r="O53" s="154">
        <v>0</v>
      </c>
      <c r="P53" s="154">
        <v>0</v>
      </c>
      <c r="Q53" s="154">
        <v>0</v>
      </c>
      <c r="R53" s="154">
        <v>0</v>
      </c>
      <c r="S53" s="154">
        <v>0</v>
      </c>
      <c r="T53" s="154">
        <v>0</v>
      </c>
      <c r="U53" s="152" t="s">
        <v>48</v>
      </c>
      <c r="V53" s="207"/>
    </row>
    <row r="54" spans="1:22" ht="30" x14ac:dyDescent="0.25">
      <c r="A54" s="151">
        <v>924667</v>
      </c>
      <c r="B54" s="152"/>
      <c r="C54" s="152" t="s">
        <v>421</v>
      </c>
      <c r="D54" s="152" t="s">
        <v>622</v>
      </c>
      <c r="E54" s="152" t="s">
        <v>623</v>
      </c>
      <c r="F54" s="153" t="s">
        <v>624</v>
      </c>
      <c r="G54" s="152"/>
      <c r="H54" s="154">
        <v>0</v>
      </c>
      <c r="I54" s="154">
        <v>0</v>
      </c>
      <c r="J54" s="154">
        <v>0</v>
      </c>
      <c r="K54" s="154">
        <v>0</v>
      </c>
      <c r="L54" s="154">
        <v>0</v>
      </c>
      <c r="M54" s="154">
        <v>0</v>
      </c>
      <c r="N54" s="154">
        <v>0</v>
      </c>
      <c r="O54" s="154">
        <v>0</v>
      </c>
      <c r="P54" s="154">
        <v>0</v>
      </c>
      <c r="Q54" s="154">
        <v>0</v>
      </c>
      <c r="R54" s="154">
        <v>0</v>
      </c>
      <c r="S54" s="154">
        <v>0</v>
      </c>
      <c r="T54" s="154">
        <v>0</v>
      </c>
      <c r="U54" s="152" t="s">
        <v>48</v>
      </c>
      <c r="V54" s="207"/>
    </row>
    <row r="55" spans="1:22" x14ac:dyDescent="0.25">
      <c r="A55" s="151">
        <v>69336</v>
      </c>
      <c r="B55" s="152" t="s">
        <v>625</v>
      </c>
      <c r="C55" s="152" t="s">
        <v>42</v>
      </c>
      <c r="D55" s="116" t="s">
        <v>122</v>
      </c>
      <c r="E55" s="152" t="s">
        <v>144</v>
      </c>
      <c r="F55" s="153" t="s">
        <v>626</v>
      </c>
      <c r="G55" s="152"/>
      <c r="H55" s="154">
        <v>0</v>
      </c>
      <c r="I55" s="154">
        <v>0</v>
      </c>
      <c r="J55" s="154">
        <v>0</v>
      </c>
      <c r="K55" s="154">
        <v>0</v>
      </c>
      <c r="L55" s="154">
        <v>0</v>
      </c>
      <c r="M55" s="154">
        <v>0</v>
      </c>
      <c r="N55" s="154">
        <v>0</v>
      </c>
      <c r="O55" s="154">
        <v>0</v>
      </c>
      <c r="P55" s="154">
        <v>0</v>
      </c>
      <c r="Q55" s="154">
        <v>0</v>
      </c>
      <c r="R55" s="154">
        <v>0</v>
      </c>
      <c r="S55" s="154">
        <v>0</v>
      </c>
      <c r="T55" s="154">
        <v>0</v>
      </c>
      <c r="U55" s="152" t="s">
        <v>48</v>
      </c>
      <c r="V55" s="207"/>
    </row>
    <row r="56" spans="1:22" ht="45" x14ac:dyDescent="0.25">
      <c r="A56" s="151">
        <v>61107</v>
      </c>
      <c r="B56" s="152" t="s">
        <v>627</v>
      </c>
      <c r="C56" s="152" t="s">
        <v>42</v>
      </c>
      <c r="D56" s="152" t="s">
        <v>43</v>
      </c>
      <c r="E56" s="152" t="s">
        <v>44</v>
      </c>
      <c r="F56" s="153" t="s">
        <v>628</v>
      </c>
      <c r="G56" s="152"/>
      <c r="H56" s="154">
        <v>0</v>
      </c>
      <c r="I56" s="154">
        <v>0</v>
      </c>
      <c r="J56" s="154">
        <v>0</v>
      </c>
      <c r="K56" s="154">
        <v>0</v>
      </c>
      <c r="L56" s="154">
        <v>0</v>
      </c>
      <c r="M56" s="154">
        <v>0</v>
      </c>
      <c r="N56" s="154">
        <v>0</v>
      </c>
      <c r="O56" s="154">
        <v>0</v>
      </c>
      <c r="P56" s="154">
        <v>0</v>
      </c>
      <c r="Q56" s="154">
        <v>0</v>
      </c>
      <c r="R56" s="154">
        <v>0</v>
      </c>
      <c r="S56" s="154">
        <v>0</v>
      </c>
      <c r="T56" s="154">
        <v>0</v>
      </c>
      <c r="U56" s="152" t="s">
        <v>48</v>
      </c>
      <c r="V56" s="207"/>
    </row>
    <row r="57" spans="1:22" ht="30" x14ac:dyDescent="0.25">
      <c r="A57" s="151">
        <v>647695</v>
      </c>
      <c r="B57" s="152" t="s">
        <v>629</v>
      </c>
      <c r="C57" s="152" t="s">
        <v>168</v>
      </c>
      <c r="D57" s="152" t="s">
        <v>307</v>
      </c>
      <c r="E57" s="152" t="s">
        <v>308</v>
      </c>
      <c r="F57" s="153" t="s">
        <v>630</v>
      </c>
      <c r="G57" s="152" t="s">
        <v>1008</v>
      </c>
      <c r="H57" s="154">
        <v>0</v>
      </c>
      <c r="I57" s="154">
        <v>0</v>
      </c>
      <c r="J57" s="154">
        <v>0</v>
      </c>
      <c r="K57" s="154">
        <v>0</v>
      </c>
      <c r="L57" s="154">
        <v>0</v>
      </c>
      <c r="M57" s="154">
        <v>0</v>
      </c>
      <c r="N57" s="154">
        <v>0</v>
      </c>
      <c r="O57" s="154">
        <v>0</v>
      </c>
      <c r="P57" s="154">
        <v>0</v>
      </c>
      <c r="Q57" s="154">
        <v>0</v>
      </c>
      <c r="R57" s="154">
        <v>0</v>
      </c>
      <c r="S57" s="154">
        <v>0</v>
      </c>
      <c r="T57" s="154">
        <v>0</v>
      </c>
      <c r="U57" s="152" t="s">
        <v>48</v>
      </c>
      <c r="V57" s="207"/>
    </row>
    <row r="58" spans="1:22" ht="30" x14ac:dyDescent="0.25">
      <c r="A58" s="151">
        <v>924977</v>
      </c>
      <c r="B58" s="152"/>
      <c r="C58" s="152" t="s">
        <v>365</v>
      </c>
      <c r="D58" s="152" t="s">
        <v>366</v>
      </c>
      <c r="E58" s="152" t="s">
        <v>631</v>
      </c>
      <c r="F58" s="153" t="s">
        <v>632</v>
      </c>
      <c r="G58" s="152" t="s">
        <v>1008</v>
      </c>
      <c r="H58" s="154">
        <v>0</v>
      </c>
      <c r="I58" s="154">
        <v>0</v>
      </c>
      <c r="J58" s="154">
        <v>0</v>
      </c>
      <c r="K58" s="154">
        <v>0</v>
      </c>
      <c r="L58" s="154">
        <v>0</v>
      </c>
      <c r="M58" s="154">
        <v>0</v>
      </c>
      <c r="N58" s="154">
        <v>0</v>
      </c>
      <c r="O58" s="154">
        <v>0</v>
      </c>
      <c r="P58" s="154">
        <v>0</v>
      </c>
      <c r="Q58" s="154">
        <v>0</v>
      </c>
      <c r="R58" s="154">
        <v>0</v>
      </c>
      <c r="S58" s="154">
        <v>0</v>
      </c>
      <c r="T58" s="154">
        <v>0</v>
      </c>
      <c r="U58" s="152" t="s">
        <v>48</v>
      </c>
      <c r="V58" s="207"/>
    </row>
    <row r="59" spans="1:22" x14ac:dyDescent="0.25">
      <c r="A59" s="151">
        <v>924979</v>
      </c>
      <c r="B59" s="152"/>
      <c r="C59" s="152" t="s">
        <v>365</v>
      </c>
      <c r="D59" s="152" t="s">
        <v>366</v>
      </c>
      <c r="E59" s="152" t="s">
        <v>631</v>
      </c>
      <c r="F59" s="153" t="s">
        <v>633</v>
      </c>
      <c r="G59" s="152" t="s">
        <v>1008</v>
      </c>
      <c r="H59" s="154">
        <v>0</v>
      </c>
      <c r="I59" s="154">
        <v>0</v>
      </c>
      <c r="J59" s="154">
        <v>0</v>
      </c>
      <c r="K59" s="154">
        <v>0</v>
      </c>
      <c r="L59" s="154">
        <v>0</v>
      </c>
      <c r="M59" s="154">
        <v>0</v>
      </c>
      <c r="N59" s="154">
        <v>0</v>
      </c>
      <c r="O59" s="154">
        <v>0</v>
      </c>
      <c r="P59" s="154">
        <v>0</v>
      </c>
      <c r="Q59" s="154">
        <v>0</v>
      </c>
      <c r="R59" s="154">
        <v>0</v>
      </c>
      <c r="S59" s="154">
        <v>0</v>
      </c>
      <c r="T59" s="154">
        <v>0</v>
      </c>
      <c r="U59" s="152" t="s">
        <v>48</v>
      </c>
      <c r="V59" s="207"/>
    </row>
    <row r="60" spans="1:22" x14ac:dyDescent="0.25">
      <c r="A60" s="151">
        <v>69971</v>
      </c>
      <c r="B60" s="152" t="s">
        <v>634</v>
      </c>
      <c r="C60" s="152" t="s">
        <v>42</v>
      </c>
      <c r="D60" s="116" t="s">
        <v>122</v>
      </c>
      <c r="E60" s="152" t="s">
        <v>635</v>
      </c>
      <c r="F60" s="153" t="s">
        <v>636</v>
      </c>
      <c r="G60" s="152" t="s">
        <v>1008</v>
      </c>
      <c r="H60" s="154">
        <v>0</v>
      </c>
      <c r="I60" s="154">
        <v>0</v>
      </c>
      <c r="J60" s="154">
        <v>0</v>
      </c>
      <c r="K60" s="154">
        <v>0</v>
      </c>
      <c r="L60" s="154">
        <v>0</v>
      </c>
      <c r="M60" s="154">
        <v>0</v>
      </c>
      <c r="N60" s="154">
        <v>0</v>
      </c>
      <c r="O60" s="154">
        <v>0</v>
      </c>
      <c r="P60" s="154">
        <v>0</v>
      </c>
      <c r="Q60" s="154">
        <v>0</v>
      </c>
      <c r="R60" s="154">
        <v>0</v>
      </c>
      <c r="S60" s="154">
        <v>0</v>
      </c>
      <c r="T60" s="154">
        <v>0</v>
      </c>
      <c r="U60" s="152" t="s">
        <v>48</v>
      </c>
      <c r="V60" s="207"/>
    </row>
    <row r="61" spans="1:22" ht="30" x14ac:dyDescent="0.25">
      <c r="A61" s="151">
        <v>924666</v>
      </c>
      <c r="B61" s="152"/>
      <c r="C61" s="152" t="s">
        <v>417</v>
      </c>
      <c r="D61" s="152" t="s">
        <v>418</v>
      </c>
      <c r="E61" s="152" t="s">
        <v>419</v>
      </c>
      <c r="F61" s="153" t="s">
        <v>637</v>
      </c>
      <c r="G61" s="152" t="s">
        <v>1008</v>
      </c>
      <c r="H61" s="154">
        <v>0</v>
      </c>
      <c r="I61" s="154">
        <v>0</v>
      </c>
      <c r="J61" s="154">
        <v>0</v>
      </c>
      <c r="K61" s="154">
        <v>0</v>
      </c>
      <c r="L61" s="154">
        <v>0</v>
      </c>
      <c r="M61" s="154">
        <v>0</v>
      </c>
      <c r="N61" s="154">
        <v>0</v>
      </c>
      <c r="O61" s="154">
        <v>0</v>
      </c>
      <c r="P61" s="154">
        <v>0</v>
      </c>
      <c r="Q61" s="154">
        <v>0</v>
      </c>
      <c r="R61" s="154">
        <v>0</v>
      </c>
      <c r="S61" s="154">
        <v>0</v>
      </c>
      <c r="T61" s="154">
        <v>0</v>
      </c>
      <c r="U61" s="152" t="s">
        <v>48</v>
      </c>
      <c r="V61" s="207"/>
    </row>
    <row r="62" spans="1:22" ht="30" x14ac:dyDescent="0.25">
      <c r="A62" s="151">
        <v>622884</v>
      </c>
      <c r="B62" s="152" t="s">
        <v>638</v>
      </c>
      <c r="C62" s="152" t="s">
        <v>168</v>
      </c>
      <c r="D62" s="152" t="s">
        <v>307</v>
      </c>
      <c r="E62" s="152" t="s">
        <v>308</v>
      </c>
      <c r="F62" s="153" t="s">
        <v>639</v>
      </c>
      <c r="G62" s="152" t="s">
        <v>1008</v>
      </c>
      <c r="H62" s="154">
        <v>0</v>
      </c>
      <c r="I62" s="154">
        <v>0</v>
      </c>
      <c r="J62" s="154">
        <v>0</v>
      </c>
      <c r="K62" s="154">
        <v>0</v>
      </c>
      <c r="L62" s="154">
        <v>0</v>
      </c>
      <c r="M62" s="154">
        <v>0</v>
      </c>
      <c r="N62" s="154">
        <v>0</v>
      </c>
      <c r="O62" s="154">
        <v>0</v>
      </c>
      <c r="P62" s="154">
        <v>0</v>
      </c>
      <c r="Q62" s="154">
        <v>0</v>
      </c>
      <c r="R62" s="154">
        <v>0</v>
      </c>
      <c r="S62" s="154">
        <v>0</v>
      </c>
      <c r="T62" s="154">
        <v>0</v>
      </c>
      <c r="U62" s="152" t="s">
        <v>48</v>
      </c>
      <c r="V62" s="207"/>
    </row>
    <row r="63" spans="1:22" ht="30" x14ac:dyDescent="0.25">
      <c r="A63" s="151">
        <v>350456</v>
      </c>
      <c r="B63" s="152"/>
      <c r="C63" s="152" t="s">
        <v>168</v>
      </c>
      <c r="D63" s="152" t="s">
        <v>310</v>
      </c>
      <c r="E63" s="152" t="s">
        <v>320</v>
      </c>
      <c r="F63" s="153" t="s">
        <v>640</v>
      </c>
      <c r="G63" s="152" t="s">
        <v>1008</v>
      </c>
      <c r="H63" s="154">
        <v>0</v>
      </c>
      <c r="I63" s="154">
        <v>0</v>
      </c>
      <c r="J63" s="154">
        <v>0</v>
      </c>
      <c r="K63" s="154">
        <v>0</v>
      </c>
      <c r="L63" s="154">
        <v>0</v>
      </c>
      <c r="M63" s="154">
        <v>0</v>
      </c>
      <c r="N63" s="154">
        <v>0</v>
      </c>
      <c r="O63" s="154">
        <v>0</v>
      </c>
      <c r="P63" s="154">
        <v>0</v>
      </c>
      <c r="Q63" s="154">
        <v>0</v>
      </c>
      <c r="R63" s="154">
        <v>0</v>
      </c>
      <c r="S63" s="154">
        <v>0</v>
      </c>
      <c r="T63" s="154">
        <v>0</v>
      </c>
      <c r="U63" s="152" t="s">
        <v>48</v>
      </c>
      <c r="V63" s="207"/>
    </row>
    <row r="64" spans="1:22" x14ac:dyDescent="0.25">
      <c r="A64" s="151">
        <v>347940</v>
      </c>
      <c r="B64" s="152" t="s">
        <v>641</v>
      </c>
      <c r="C64" s="152" t="s">
        <v>42</v>
      </c>
      <c r="D64" s="116" t="s">
        <v>122</v>
      </c>
      <c r="E64" s="152" t="s">
        <v>129</v>
      </c>
      <c r="F64" s="153" t="s">
        <v>642</v>
      </c>
      <c r="G64" s="152"/>
      <c r="H64" s="154">
        <v>0</v>
      </c>
      <c r="I64" s="154">
        <v>0</v>
      </c>
      <c r="J64" s="154">
        <v>0</v>
      </c>
      <c r="K64" s="154">
        <v>0</v>
      </c>
      <c r="L64" s="154">
        <v>0</v>
      </c>
      <c r="M64" s="154">
        <v>0</v>
      </c>
      <c r="N64" s="154">
        <v>0</v>
      </c>
      <c r="O64" s="154">
        <v>0</v>
      </c>
      <c r="P64" s="154">
        <v>0</v>
      </c>
      <c r="Q64" s="154">
        <v>0</v>
      </c>
      <c r="R64" s="154">
        <v>0</v>
      </c>
      <c r="S64" s="154">
        <v>0</v>
      </c>
      <c r="T64" s="154">
        <v>0</v>
      </c>
      <c r="U64" s="152" t="s">
        <v>48</v>
      </c>
      <c r="V64" s="207"/>
    </row>
    <row r="65" spans="1:22" x14ac:dyDescent="0.25">
      <c r="A65" s="151">
        <v>68922</v>
      </c>
      <c r="B65" s="152"/>
      <c r="C65" s="152" t="s">
        <v>42</v>
      </c>
      <c r="D65" s="116" t="s">
        <v>122</v>
      </c>
      <c r="E65" s="152" t="s">
        <v>643</v>
      </c>
      <c r="F65" s="153" t="s">
        <v>644</v>
      </c>
      <c r="G65" s="152" t="s">
        <v>1008</v>
      </c>
      <c r="H65" s="154">
        <v>0</v>
      </c>
      <c r="I65" s="154">
        <v>0</v>
      </c>
      <c r="J65" s="154">
        <v>0</v>
      </c>
      <c r="K65" s="154">
        <v>0</v>
      </c>
      <c r="L65" s="154">
        <v>0</v>
      </c>
      <c r="M65" s="154">
        <v>0</v>
      </c>
      <c r="N65" s="154">
        <v>0</v>
      </c>
      <c r="O65" s="154">
        <v>0</v>
      </c>
      <c r="P65" s="154">
        <v>0</v>
      </c>
      <c r="Q65" s="154">
        <v>0</v>
      </c>
      <c r="R65" s="154">
        <v>0</v>
      </c>
      <c r="S65" s="154">
        <v>0</v>
      </c>
      <c r="T65" s="154">
        <v>0</v>
      </c>
      <c r="U65" s="152" t="s">
        <v>48</v>
      </c>
      <c r="V65" s="207"/>
    </row>
    <row r="66" spans="1:22" ht="30" x14ac:dyDescent="0.25">
      <c r="A66" s="151">
        <v>369913</v>
      </c>
      <c r="B66" s="152"/>
      <c r="C66" s="152" t="s">
        <v>411</v>
      </c>
      <c r="D66" s="152" t="s">
        <v>645</v>
      </c>
      <c r="E66" s="152" t="s">
        <v>646</v>
      </c>
      <c r="F66" s="153" t="s">
        <v>647</v>
      </c>
      <c r="G66" s="152" t="s">
        <v>1008</v>
      </c>
      <c r="H66" s="154">
        <v>0</v>
      </c>
      <c r="I66" s="154">
        <v>0</v>
      </c>
      <c r="J66" s="154">
        <v>0</v>
      </c>
      <c r="K66" s="154">
        <v>0</v>
      </c>
      <c r="L66" s="154">
        <v>0</v>
      </c>
      <c r="M66" s="154">
        <v>0</v>
      </c>
      <c r="N66" s="154">
        <v>0</v>
      </c>
      <c r="O66" s="154">
        <v>0</v>
      </c>
      <c r="P66" s="154">
        <v>0</v>
      </c>
      <c r="Q66" s="154">
        <v>0</v>
      </c>
      <c r="R66" s="154">
        <v>0</v>
      </c>
      <c r="S66" s="154">
        <v>0</v>
      </c>
      <c r="T66" s="154">
        <v>0</v>
      </c>
      <c r="U66" s="152" t="s">
        <v>48</v>
      </c>
      <c r="V66" s="207"/>
    </row>
    <row r="67" spans="1:22" ht="30" x14ac:dyDescent="0.25">
      <c r="A67" s="151">
        <v>206</v>
      </c>
      <c r="B67" s="152" t="s">
        <v>648</v>
      </c>
      <c r="C67" s="152" t="s">
        <v>42</v>
      </c>
      <c r="D67" s="152" t="s">
        <v>112</v>
      </c>
      <c r="E67" s="152" t="s">
        <v>113</v>
      </c>
      <c r="F67" s="153" t="s">
        <v>649</v>
      </c>
      <c r="G67" s="152"/>
      <c r="H67" s="154">
        <v>0</v>
      </c>
      <c r="I67" s="154">
        <v>0</v>
      </c>
      <c r="J67" s="154">
        <v>0</v>
      </c>
      <c r="K67" s="154">
        <v>0</v>
      </c>
      <c r="L67" s="154">
        <v>0</v>
      </c>
      <c r="M67" s="154">
        <v>0</v>
      </c>
      <c r="N67" s="154">
        <v>0</v>
      </c>
      <c r="O67" s="154">
        <v>0</v>
      </c>
      <c r="P67" s="154">
        <v>0</v>
      </c>
      <c r="Q67" s="154">
        <v>0</v>
      </c>
      <c r="R67" s="154">
        <v>0</v>
      </c>
      <c r="S67" s="154">
        <v>0</v>
      </c>
      <c r="T67" s="154">
        <v>0</v>
      </c>
      <c r="U67" s="152" t="s">
        <v>48</v>
      </c>
      <c r="V67" s="207"/>
    </row>
    <row r="68" spans="1:22" x14ac:dyDescent="0.25">
      <c r="A68" s="151">
        <v>924982</v>
      </c>
      <c r="B68" s="152"/>
      <c r="C68" s="152" t="s">
        <v>365</v>
      </c>
      <c r="D68" s="152" t="s">
        <v>373</v>
      </c>
      <c r="E68" s="152" t="s">
        <v>650</v>
      </c>
      <c r="F68" s="153" t="s">
        <v>651</v>
      </c>
      <c r="G68" s="152" t="s">
        <v>1008</v>
      </c>
      <c r="H68" s="154">
        <v>0</v>
      </c>
      <c r="I68" s="154">
        <v>0</v>
      </c>
      <c r="J68" s="154">
        <v>0</v>
      </c>
      <c r="K68" s="154">
        <v>0</v>
      </c>
      <c r="L68" s="154">
        <v>0</v>
      </c>
      <c r="M68" s="154">
        <v>0</v>
      </c>
      <c r="N68" s="154">
        <v>0</v>
      </c>
      <c r="O68" s="154">
        <v>0</v>
      </c>
      <c r="P68" s="154">
        <v>0</v>
      </c>
      <c r="Q68" s="154">
        <v>0</v>
      </c>
      <c r="R68" s="154">
        <v>0</v>
      </c>
      <c r="S68" s="154">
        <v>0</v>
      </c>
      <c r="T68" s="154">
        <v>0</v>
      </c>
      <c r="U68" s="152" t="s">
        <v>48</v>
      </c>
      <c r="V68" s="207"/>
    </row>
    <row r="69" spans="1:22" ht="60" x14ac:dyDescent="0.25">
      <c r="A69" s="151">
        <v>647505</v>
      </c>
      <c r="B69" s="152" t="s">
        <v>652</v>
      </c>
      <c r="C69" s="152" t="s">
        <v>42</v>
      </c>
      <c r="D69" s="152" t="s">
        <v>431</v>
      </c>
      <c r="E69" s="152" t="s">
        <v>440</v>
      </c>
      <c r="F69" s="153" t="s">
        <v>653</v>
      </c>
      <c r="G69" s="152" t="s">
        <v>1008</v>
      </c>
      <c r="H69" s="154">
        <v>0</v>
      </c>
      <c r="I69" s="154">
        <v>0</v>
      </c>
      <c r="J69" s="154">
        <v>0</v>
      </c>
      <c r="K69" s="154">
        <v>0</v>
      </c>
      <c r="L69" s="154">
        <v>0</v>
      </c>
      <c r="M69" s="154">
        <v>0</v>
      </c>
      <c r="N69" s="154">
        <v>0</v>
      </c>
      <c r="O69" s="154">
        <v>0</v>
      </c>
      <c r="P69" s="154">
        <v>0</v>
      </c>
      <c r="Q69" s="154">
        <v>0</v>
      </c>
      <c r="R69" s="154">
        <v>0</v>
      </c>
      <c r="S69" s="154">
        <v>0</v>
      </c>
      <c r="T69" s="154">
        <v>0</v>
      </c>
      <c r="U69" s="152" t="s">
        <v>48</v>
      </c>
      <c r="V69" s="207" t="s">
        <v>654</v>
      </c>
    </row>
    <row r="70" spans="1:22" ht="30" x14ac:dyDescent="0.25">
      <c r="A70" s="151">
        <v>360348</v>
      </c>
      <c r="B70" s="152" t="s">
        <v>655</v>
      </c>
      <c r="C70" s="152" t="s">
        <v>365</v>
      </c>
      <c r="D70" s="152" t="s">
        <v>366</v>
      </c>
      <c r="E70" s="152" t="s">
        <v>367</v>
      </c>
      <c r="F70" s="153" t="s">
        <v>656</v>
      </c>
      <c r="G70" s="152" t="s">
        <v>1008</v>
      </c>
      <c r="H70" s="154">
        <v>0</v>
      </c>
      <c r="I70" s="154">
        <v>0</v>
      </c>
      <c r="J70" s="154">
        <v>0</v>
      </c>
      <c r="K70" s="154">
        <v>0</v>
      </c>
      <c r="L70" s="154">
        <v>0</v>
      </c>
      <c r="M70" s="154">
        <v>0</v>
      </c>
      <c r="N70" s="154">
        <v>0</v>
      </c>
      <c r="O70" s="154">
        <v>0</v>
      </c>
      <c r="P70" s="154">
        <v>0</v>
      </c>
      <c r="Q70" s="154">
        <v>0</v>
      </c>
      <c r="R70" s="154">
        <v>0</v>
      </c>
      <c r="S70" s="154">
        <v>0</v>
      </c>
      <c r="T70" s="154">
        <v>0</v>
      </c>
      <c r="U70" s="152" t="s">
        <v>48</v>
      </c>
      <c r="V70" s="207"/>
    </row>
    <row r="71" spans="1:22" ht="30" x14ac:dyDescent="0.25">
      <c r="A71" s="151" t="s">
        <v>49</v>
      </c>
      <c r="B71" s="152"/>
      <c r="C71" s="152" t="s">
        <v>411</v>
      </c>
      <c r="D71" s="152" t="s">
        <v>412</v>
      </c>
      <c r="E71" s="152" t="s">
        <v>657</v>
      </c>
      <c r="F71" s="153" t="s">
        <v>658</v>
      </c>
      <c r="G71" s="152" t="s">
        <v>1008</v>
      </c>
      <c r="H71" s="154">
        <v>0</v>
      </c>
      <c r="I71" s="154">
        <v>0</v>
      </c>
      <c r="J71" s="154">
        <v>0</v>
      </c>
      <c r="K71" s="154">
        <v>0</v>
      </c>
      <c r="L71" s="154">
        <v>0</v>
      </c>
      <c r="M71" s="154">
        <v>0</v>
      </c>
      <c r="N71" s="154">
        <v>0</v>
      </c>
      <c r="O71" s="154">
        <v>0</v>
      </c>
      <c r="P71" s="154">
        <v>0</v>
      </c>
      <c r="Q71" s="154">
        <v>0</v>
      </c>
      <c r="R71" s="154">
        <v>0</v>
      </c>
      <c r="S71" s="154">
        <v>0</v>
      </c>
      <c r="T71" s="154">
        <v>0</v>
      </c>
      <c r="U71" s="152" t="s">
        <v>48</v>
      </c>
      <c r="V71" s="207"/>
    </row>
    <row r="72" spans="1:22" ht="30" x14ac:dyDescent="0.25">
      <c r="A72" s="151">
        <v>924919</v>
      </c>
      <c r="B72" s="152"/>
      <c r="C72" s="152" t="s">
        <v>411</v>
      </c>
      <c r="D72" s="152" t="s">
        <v>412</v>
      </c>
      <c r="E72" s="152" t="s">
        <v>657</v>
      </c>
      <c r="F72" s="153" t="s">
        <v>659</v>
      </c>
      <c r="G72" s="152" t="s">
        <v>1008</v>
      </c>
      <c r="H72" s="154">
        <v>0</v>
      </c>
      <c r="I72" s="154">
        <v>0</v>
      </c>
      <c r="J72" s="154">
        <v>0</v>
      </c>
      <c r="K72" s="154">
        <v>0</v>
      </c>
      <c r="L72" s="154">
        <v>0</v>
      </c>
      <c r="M72" s="154">
        <v>0</v>
      </c>
      <c r="N72" s="154">
        <v>0</v>
      </c>
      <c r="O72" s="154">
        <v>0</v>
      </c>
      <c r="P72" s="154">
        <v>0</v>
      </c>
      <c r="Q72" s="154">
        <v>0</v>
      </c>
      <c r="R72" s="154">
        <v>0</v>
      </c>
      <c r="S72" s="154">
        <v>0</v>
      </c>
      <c r="T72" s="154">
        <v>0</v>
      </c>
      <c r="U72" s="152" t="s">
        <v>48</v>
      </c>
      <c r="V72" s="207"/>
    </row>
    <row r="73" spans="1:22" ht="30" x14ac:dyDescent="0.25">
      <c r="A73" s="151">
        <v>371218</v>
      </c>
      <c r="B73" s="152" t="s">
        <v>660</v>
      </c>
      <c r="C73" s="152" t="s">
        <v>365</v>
      </c>
      <c r="D73" s="152" t="s">
        <v>373</v>
      </c>
      <c r="E73" s="152" t="s">
        <v>661</v>
      </c>
      <c r="F73" s="153" t="s">
        <v>662</v>
      </c>
      <c r="G73" s="152" t="s">
        <v>1008</v>
      </c>
      <c r="H73" s="154">
        <v>0</v>
      </c>
      <c r="I73" s="154">
        <v>0</v>
      </c>
      <c r="J73" s="154">
        <v>0</v>
      </c>
      <c r="K73" s="154">
        <v>0</v>
      </c>
      <c r="L73" s="154">
        <v>0</v>
      </c>
      <c r="M73" s="154">
        <v>0</v>
      </c>
      <c r="N73" s="154">
        <v>0</v>
      </c>
      <c r="O73" s="154">
        <v>0</v>
      </c>
      <c r="P73" s="154">
        <v>0</v>
      </c>
      <c r="Q73" s="154">
        <v>0</v>
      </c>
      <c r="R73" s="154">
        <v>0</v>
      </c>
      <c r="S73" s="154">
        <v>0</v>
      </c>
      <c r="T73" s="154">
        <v>0</v>
      </c>
      <c r="U73" s="152" t="s">
        <v>48</v>
      </c>
      <c r="V73" s="207"/>
    </row>
    <row r="74" spans="1:22" x14ac:dyDescent="0.25">
      <c r="A74" s="151">
        <v>61226</v>
      </c>
      <c r="B74" s="152" t="s">
        <v>665</v>
      </c>
      <c r="C74" s="152" t="s">
        <v>42</v>
      </c>
      <c r="D74" s="152" t="s">
        <v>43</v>
      </c>
      <c r="E74" s="152" t="s">
        <v>61</v>
      </c>
      <c r="F74" s="153" t="s">
        <v>666</v>
      </c>
      <c r="G74" s="152"/>
      <c r="H74" s="154">
        <v>0</v>
      </c>
      <c r="I74" s="154">
        <v>0</v>
      </c>
      <c r="J74" s="154">
        <v>0</v>
      </c>
      <c r="K74" s="154">
        <v>0</v>
      </c>
      <c r="L74" s="154">
        <v>0</v>
      </c>
      <c r="M74" s="154">
        <v>0</v>
      </c>
      <c r="N74" s="154">
        <v>0</v>
      </c>
      <c r="O74" s="154">
        <v>0</v>
      </c>
      <c r="P74" s="154">
        <v>0</v>
      </c>
      <c r="Q74" s="154">
        <v>0</v>
      </c>
      <c r="R74" s="154">
        <v>0</v>
      </c>
      <c r="S74" s="154">
        <v>0</v>
      </c>
      <c r="T74" s="154">
        <v>0</v>
      </c>
      <c r="U74" s="152" t="s">
        <v>48</v>
      </c>
      <c r="V74" s="207"/>
    </row>
    <row r="75" spans="1:22" ht="30" x14ac:dyDescent="0.25">
      <c r="A75" s="151">
        <v>543362</v>
      </c>
      <c r="B75" s="152" t="s">
        <v>667</v>
      </c>
      <c r="C75" s="152" t="s">
        <v>565</v>
      </c>
      <c r="D75" s="152" t="s">
        <v>668</v>
      </c>
      <c r="E75" s="152" t="s">
        <v>669</v>
      </c>
      <c r="F75" s="153" t="s">
        <v>670</v>
      </c>
      <c r="G75" s="152" t="s">
        <v>1008</v>
      </c>
      <c r="H75" s="154">
        <v>0</v>
      </c>
      <c r="I75" s="154">
        <v>0</v>
      </c>
      <c r="J75" s="154">
        <v>0</v>
      </c>
      <c r="K75" s="154">
        <v>0</v>
      </c>
      <c r="L75" s="154">
        <v>0</v>
      </c>
      <c r="M75" s="154">
        <v>0</v>
      </c>
      <c r="N75" s="154">
        <v>0</v>
      </c>
      <c r="O75" s="154">
        <v>0</v>
      </c>
      <c r="P75" s="154">
        <v>0</v>
      </c>
      <c r="Q75" s="154">
        <v>0</v>
      </c>
      <c r="R75" s="154">
        <v>0</v>
      </c>
      <c r="S75" s="154">
        <v>0</v>
      </c>
      <c r="T75" s="154">
        <v>0</v>
      </c>
      <c r="U75" s="152" t="s">
        <v>48</v>
      </c>
      <c r="V75" s="207"/>
    </row>
    <row r="76" spans="1:22" ht="45" x14ac:dyDescent="0.25">
      <c r="A76" s="151">
        <v>24102</v>
      </c>
      <c r="B76" s="152" t="s">
        <v>671</v>
      </c>
      <c r="C76" s="152" t="s">
        <v>168</v>
      </c>
      <c r="D76" s="152" t="s">
        <v>169</v>
      </c>
      <c r="E76" s="152" t="s">
        <v>290</v>
      </c>
      <c r="F76" s="153" t="s">
        <v>672</v>
      </c>
      <c r="G76" s="152"/>
      <c r="H76" s="154">
        <v>0</v>
      </c>
      <c r="I76" s="154">
        <v>0</v>
      </c>
      <c r="J76" s="154">
        <v>0</v>
      </c>
      <c r="K76" s="154">
        <v>0</v>
      </c>
      <c r="L76" s="154">
        <v>0</v>
      </c>
      <c r="M76" s="154">
        <v>0</v>
      </c>
      <c r="N76" s="154">
        <v>0</v>
      </c>
      <c r="O76" s="154">
        <v>0</v>
      </c>
      <c r="P76" s="154">
        <v>0</v>
      </c>
      <c r="Q76" s="154">
        <v>0</v>
      </c>
      <c r="R76" s="154">
        <v>0</v>
      </c>
      <c r="S76" s="154">
        <v>0</v>
      </c>
      <c r="T76" s="154">
        <v>0</v>
      </c>
      <c r="U76" s="152" t="s">
        <v>48</v>
      </c>
      <c r="V76" s="207"/>
    </row>
    <row r="77" spans="1:22" x14ac:dyDescent="0.25">
      <c r="A77" s="151" t="s">
        <v>49</v>
      </c>
      <c r="B77" s="152" t="s">
        <v>673</v>
      </c>
      <c r="C77" s="152" t="s">
        <v>168</v>
      </c>
      <c r="D77" s="152" t="s">
        <v>315</v>
      </c>
      <c r="E77" s="152" t="s">
        <v>674</v>
      </c>
      <c r="F77" s="153" t="s">
        <v>675</v>
      </c>
      <c r="G77" s="152"/>
      <c r="H77" s="154">
        <v>0</v>
      </c>
      <c r="I77" s="154">
        <v>0</v>
      </c>
      <c r="J77" s="154">
        <v>0</v>
      </c>
      <c r="K77" s="154">
        <v>0</v>
      </c>
      <c r="L77" s="154">
        <v>0</v>
      </c>
      <c r="M77" s="154">
        <v>0</v>
      </c>
      <c r="N77" s="154">
        <v>0</v>
      </c>
      <c r="O77" s="154">
        <v>0</v>
      </c>
      <c r="P77" s="154">
        <v>0</v>
      </c>
      <c r="Q77" s="154">
        <v>0</v>
      </c>
      <c r="R77" s="154">
        <v>0</v>
      </c>
      <c r="S77" s="154">
        <v>0</v>
      </c>
      <c r="T77" s="154">
        <v>0</v>
      </c>
      <c r="U77" s="152" t="s">
        <v>48</v>
      </c>
      <c r="V77" s="207"/>
    </row>
    <row r="78" spans="1:22" x14ac:dyDescent="0.25">
      <c r="A78" s="151">
        <v>360643</v>
      </c>
      <c r="B78" s="152"/>
      <c r="C78" s="152" t="s">
        <v>365</v>
      </c>
      <c r="D78" s="152" t="s">
        <v>373</v>
      </c>
      <c r="E78" s="152" t="s">
        <v>676</v>
      </c>
      <c r="F78" s="153" t="s">
        <v>677</v>
      </c>
      <c r="G78" s="152" t="s">
        <v>1008</v>
      </c>
      <c r="H78" s="154">
        <v>0</v>
      </c>
      <c r="I78" s="154">
        <v>0</v>
      </c>
      <c r="J78" s="154">
        <v>0</v>
      </c>
      <c r="K78" s="154">
        <v>0</v>
      </c>
      <c r="L78" s="154">
        <v>0</v>
      </c>
      <c r="M78" s="154">
        <v>0</v>
      </c>
      <c r="N78" s="154">
        <v>0</v>
      </c>
      <c r="O78" s="154">
        <v>0</v>
      </c>
      <c r="P78" s="154">
        <v>0</v>
      </c>
      <c r="Q78" s="154">
        <v>0</v>
      </c>
      <c r="R78" s="154">
        <v>0</v>
      </c>
      <c r="S78" s="154">
        <v>0</v>
      </c>
      <c r="T78" s="154">
        <v>0</v>
      </c>
      <c r="U78" s="152" t="s">
        <v>48</v>
      </c>
      <c r="V78" s="207"/>
    </row>
    <row r="79" spans="1:22" x14ac:dyDescent="0.25">
      <c r="A79" s="151">
        <v>713990</v>
      </c>
      <c r="B79" s="152"/>
      <c r="C79" s="152" t="s">
        <v>411</v>
      </c>
      <c r="D79" s="152" t="s">
        <v>645</v>
      </c>
      <c r="E79" s="152" t="s">
        <v>678</v>
      </c>
      <c r="F79" s="153" t="s">
        <v>679</v>
      </c>
      <c r="G79" s="152" t="s">
        <v>1008</v>
      </c>
      <c r="H79" s="154">
        <v>0</v>
      </c>
      <c r="I79" s="154">
        <v>0</v>
      </c>
      <c r="J79" s="154">
        <v>0</v>
      </c>
      <c r="K79" s="154">
        <v>0</v>
      </c>
      <c r="L79" s="154">
        <v>0</v>
      </c>
      <c r="M79" s="154">
        <v>0</v>
      </c>
      <c r="N79" s="154">
        <v>0</v>
      </c>
      <c r="O79" s="154">
        <v>0</v>
      </c>
      <c r="P79" s="154">
        <v>0</v>
      </c>
      <c r="Q79" s="154">
        <v>0</v>
      </c>
      <c r="R79" s="154">
        <v>0</v>
      </c>
      <c r="S79" s="154">
        <v>0</v>
      </c>
      <c r="T79" s="154">
        <v>0</v>
      </c>
      <c r="U79" s="152" t="s">
        <v>48</v>
      </c>
      <c r="V79" s="207" t="s">
        <v>680</v>
      </c>
    </row>
    <row r="80" spans="1:22" ht="30" x14ac:dyDescent="0.25">
      <c r="A80" s="151">
        <v>543951</v>
      </c>
      <c r="B80" s="152"/>
      <c r="C80" s="152" t="s">
        <v>168</v>
      </c>
      <c r="D80" s="152" t="s">
        <v>310</v>
      </c>
      <c r="E80" s="152" t="s">
        <v>311</v>
      </c>
      <c r="F80" s="153" t="s">
        <v>681</v>
      </c>
      <c r="G80" s="152"/>
      <c r="H80" s="154">
        <v>0</v>
      </c>
      <c r="I80" s="154">
        <v>0</v>
      </c>
      <c r="J80" s="154">
        <v>0</v>
      </c>
      <c r="K80" s="154">
        <v>0</v>
      </c>
      <c r="L80" s="154">
        <v>0</v>
      </c>
      <c r="M80" s="154">
        <v>0</v>
      </c>
      <c r="N80" s="154">
        <v>0</v>
      </c>
      <c r="O80" s="154">
        <v>0</v>
      </c>
      <c r="P80" s="154">
        <v>0</v>
      </c>
      <c r="Q80" s="154">
        <v>0</v>
      </c>
      <c r="R80" s="154">
        <v>0</v>
      </c>
      <c r="S80" s="154">
        <v>0</v>
      </c>
      <c r="T80" s="154">
        <v>0</v>
      </c>
      <c r="U80" s="152" t="s">
        <v>48</v>
      </c>
      <c r="V80" s="207"/>
    </row>
    <row r="81" spans="1:22" ht="30" x14ac:dyDescent="0.25">
      <c r="A81" s="151" t="s">
        <v>49</v>
      </c>
      <c r="B81" s="152"/>
      <c r="C81" s="152" t="s">
        <v>168</v>
      </c>
      <c r="D81" s="152" t="s">
        <v>310</v>
      </c>
      <c r="E81" s="152" t="s">
        <v>311</v>
      </c>
      <c r="F81" s="153" t="s">
        <v>682</v>
      </c>
      <c r="G81" s="152"/>
      <c r="H81" s="154">
        <v>0</v>
      </c>
      <c r="I81" s="154">
        <v>0</v>
      </c>
      <c r="J81" s="154">
        <v>0</v>
      </c>
      <c r="K81" s="154">
        <v>0</v>
      </c>
      <c r="L81" s="154">
        <v>0</v>
      </c>
      <c r="M81" s="154">
        <v>0</v>
      </c>
      <c r="N81" s="154">
        <v>0</v>
      </c>
      <c r="O81" s="154">
        <v>0</v>
      </c>
      <c r="P81" s="154">
        <v>0</v>
      </c>
      <c r="Q81" s="154">
        <v>0</v>
      </c>
      <c r="R81" s="154">
        <v>0</v>
      </c>
      <c r="S81" s="154">
        <v>0</v>
      </c>
      <c r="T81" s="154">
        <v>0</v>
      </c>
      <c r="U81" s="152" t="s">
        <v>48</v>
      </c>
      <c r="V81" s="207"/>
    </row>
    <row r="82" spans="1:22" ht="30" x14ac:dyDescent="0.25">
      <c r="A82" s="151">
        <v>320576</v>
      </c>
      <c r="B82" s="152" t="s">
        <v>683</v>
      </c>
      <c r="C82" s="152" t="s">
        <v>168</v>
      </c>
      <c r="D82" s="152" t="s">
        <v>310</v>
      </c>
      <c r="E82" s="152" t="s">
        <v>320</v>
      </c>
      <c r="F82" s="153" t="s">
        <v>684</v>
      </c>
      <c r="G82" s="152"/>
      <c r="H82" s="154">
        <v>0</v>
      </c>
      <c r="I82" s="154">
        <v>0</v>
      </c>
      <c r="J82" s="154">
        <v>0</v>
      </c>
      <c r="K82" s="154">
        <v>0</v>
      </c>
      <c r="L82" s="154">
        <v>0</v>
      </c>
      <c r="M82" s="154">
        <v>0</v>
      </c>
      <c r="N82" s="154">
        <v>0</v>
      </c>
      <c r="O82" s="154">
        <v>0</v>
      </c>
      <c r="P82" s="154">
        <v>0</v>
      </c>
      <c r="Q82" s="154">
        <v>0</v>
      </c>
      <c r="R82" s="154">
        <v>0</v>
      </c>
      <c r="S82" s="154">
        <v>0</v>
      </c>
      <c r="T82" s="154">
        <v>0</v>
      </c>
      <c r="U82" s="152" t="s">
        <v>48</v>
      </c>
      <c r="V82" s="207"/>
    </row>
    <row r="83" spans="1:22" ht="30" x14ac:dyDescent="0.25">
      <c r="A83" s="151">
        <v>674850</v>
      </c>
      <c r="B83" s="152"/>
      <c r="C83" s="152" t="s">
        <v>466</v>
      </c>
      <c r="D83" s="152" t="s">
        <v>467</v>
      </c>
      <c r="E83" s="152" t="s">
        <v>685</v>
      </c>
      <c r="F83" s="153" t="s">
        <v>686</v>
      </c>
      <c r="G83" s="152" t="s">
        <v>1008</v>
      </c>
      <c r="H83" s="154">
        <v>0</v>
      </c>
      <c r="I83" s="154">
        <v>0</v>
      </c>
      <c r="J83" s="154">
        <v>0</v>
      </c>
      <c r="K83" s="154">
        <v>0</v>
      </c>
      <c r="L83" s="154">
        <v>0</v>
      </c>
      <c r="M83" s="154">
        <v>0</v>
      </c>
      <c r="N83" s="154">
        <v>0</v>
      </c>
      <c r="O83" s="154">
        <v>0</v>
      </c>
      <c r="P83" s="154">
        <v>0</v>
      </c>
      <c r="Q83" s="154">
        <v>0</v>
      </c>
      <c r="R83" s="154">
        <v>0</v>
      </c>
      <c r="S83" s="154">
        <v>0</v>
      </c>
      <c r="T83" s="154">
        <v>0</v>
      </c>
      <c r="U83" s="152" t="s">
        <v>48</v>
      </c>
      <c r="V83" s="207"/>
    </row>
    <row r="84" spans="1:22" x14ac:dyDescent="0.25">
      <c r="A84" s="151">
        <v>360788</v>
      </c>
      <c r="B84" s="152"/>
      <c r="C84" s="152" t="s">
        <v>466</v>
      </c>
      <c r="D84" s="152" t="s">
        <v>467</v>
      </c>
      <c r="E84" s="152" t="s">
        <v>685</v>
      </c>
      <c r="F84" s="153" t="s">
        <v>687</v>
      </c>
      <c r="G84" s="152" t="s">
        <v>1008</v>
      </c>
      <c r="H84" s="154">
        <v>0</v>
      </c>
      <c r="I84" s="154">
        <v>0</v>
      </c>
      <c r="J84" s="154">
        <v>0</v>
      </c>
      <c r="K84" s="154">
        <v>0</v>
      </c>
      <c r="L84" s="154">
        <v>0</v>
      </c>
      <c r="M84" s="154">
        <v>0</v>
      </c>
      <c r="N84" s="154">
        <v>0</v>
      </c>
      <c r="O84" s="154">
        <v>0</v>
      </c>
      <c r="P84" s="154">
        <v>0</v>
      </c>
      <c r="Q84" s="154">
        <v>0</v>
      </c>
      <c r="R84" s="154">
        <v>0</v>
      </c>
      <c r="S84" s="154">
        <v>0</v>
      </c>
      <c r="T84" s="154">
        <v>0</v>
      </c>
      <c r="U84" s="152" t="s">
        <v>48</v>
      </c>
      <c r="V84" s="207"/>
    </row>
    <row r="85" spans="1:22" x14ac:dyDescent="0.25">
      <c r="A85" s="151">
        <v>924641</v>
      </c>
      <c r="B85" s="152"/>
      <c r="C85" s="152" t="s">
        <v>466</v>
      </c>
      <c r="D85" s="152" t="s">
        <v>467</v>
      </c>
      <c r="E85" s="152" t="s">
        <v>685</v>
      </c>
      <c r="F85" s="153" t="s">
        <v>688</v>
      </c>
      <c r="G85" s="152" t="s">
        <v>1008</v>
      </c>
      <c r="H85" s="154">
        <v>0</v>
      </c>
      <c r="I85" s="154">
        <v>0</v>
      </c>
      <c r="J85" s="154">
        <v>0</v>
      </c>
      <c r="K85" s="154">
        <v>0</v>
      </c>
      <c r="L85" s="154">
        <v>0</v>
      </c>
      <c r="M85" s="154">
        <v>0</v>
      </c>
      <c r="N85" s="154">
        <v>0</v>
      </c>
      <c r="O85" s="154">
        <v>0</v>
      </c>
      <c r="P85" s="154">
        <v>0</v>
      </c>
      <c r="Q85" s="154">
        <v>0</v>
      </c>
      <c r="R85" s="154">
        <v>0</v>
      </c>
      <c r="S85" s="154">
        <v>0</v>
      </c>
      <c r="T85" s="154">
        <v>0</v>
      </c>
      <c r="U85" s="152" t="s">
        <v>48</v>
      </c>
      <c r="V85" s="207"/>
    </row>
    <row r="86" spans="1:22" x14ac:dyDescent="0.25">
      <c r="A86" s="151">
        <v>885309</v>
      </c>
      <c r="B86" s="152" t="s">
        <v>691</v>
      </c>
      <c r="C86" s="152" t="s">
        <v>365</v>
      </c>
      <c r="D86" s="152" t="s">
        <v>366</v>
      </c>
      <c r="E86" s="152" t="s">
        <v>370</v>
      </c>
      <c r="F86" s="153" t="s">
        <v>692</v>
      </c>
      <c r="G86" s="152"/>
      <c r="H86" s="154">
        <v>0</v>
      </c>
      <c r="I86" s="154">
        <v>0</v>
      </c>
      <c r="J86" s="154">
        <v>0</v>
      </c>
      <c r="K86" s="154">
        <v>0</v>
      </c>
      <c r="L86" s="154">
        <v>0</v>
      </c>
      <c r="M86" s="154">
        <v>0</v>
      </c>
      <c r="N86" s="154">
        <v>0</v>
      </c>
      <c r="O86" s="154">
        <v>0</v>
      </c>
      <c r="P86" s="154">
        <v>0</v>
      </c>
      <c r="Q86" s="154">
        <v>0</v>
      </c>
      <c r="R86" s="154">
        <v>0</v>
      </c>
      <c r="S86" s="154">
        <v>0</v>
      </c>
      <c r="T86" s="154">
        <v>0</v>
      </c>
      <c r="U86" s="152" t="s">
        <v>48</v>
      </c>
      <c r="V86" s="207"/>
    </row>
    <row r="87" spans="1:22" x14ac:dyDescent="0.25">
      <c r="A87" s="151">
        <v>67505</v>
      </c>
      <c r="B87" s="152" t="s">
        <v>693</v>
      </c>
      <c r="C87" s="152" t="s">
        <v>42</v>
      </c>
      <c r="D87" s="116" t="s">
        <v>122</v>
      </c>
      <c r="E87" s="152" t="s">
        <v>129</v>
      </c>
      <c r="F87" s="153" t="s">
        <v>694</v>
      </c>
      <c r="G87" s="152"/>
      <c r="H87" s="154">
        <v>0</v>
      </c>
      <c r="I87" s="154">
        <v>0</v>
      </c>
      <c r="J87" s="154">
        <v>0</v>
      </c>
      <c r="K87" s="154">
        <v>0</v>
      </c>
      <c r="L87" s="154">
        <v>0</v>
      </c>
      <c r="M87" s="154">
        <v>0</v>
      </c>
      <c r="N87" s="154">
        <v>0</v>
      </c>
      <c r="O87" s="154">
        <v>0</v>
      </c>
      <c r="P87" s="154">
        <v>0</v>
      </c>
      <c r="Q87" s="154">
        <v>0</v>
      </c>
      <c r="R87" s="154">
        <v>0</v>
      </c>
      <c r="S87" s="154">
        <v>0</v>
      </c>
      <c r="T87" s="154">
        <v>0</v>
      </c>
      <c r="U87" s="152" t="s">
        <v>48</v>
      </c>
      <c r="V87" s="207"/>
    </row>
    <row r="88" spans="1:22" ht="25.5" customHeight="1" x14ac:dyDescent="0.25">
      <c r="A88" s="151">
        <v>321671</v>
      </c>
      <c r="B88" s="152" t="s">
        <v>695</v>
      </c>
      <c r="C88" s="152" t="s">
        <v>466</v>
      </c>
      <c r="D88" s="152" t="s">
        <v>467</v>
      </c>
      <c r="E88" s="152" t="s">
        <v>696</v>
      </c>
      <c r="F88" s="153" t="s">
        <v>697</v>
      </c>
      <c r="G88" s="152" t="s">
        <v>1008</v>
      </c>
      <c r="H88" s="154">
        <v>0</v>
      </c>
      <c r="I88" s="154">
        <v>0</v>
      </c>
      <c r="J88" s="154">
        <v>0</v>
      </c>
      <c r="K88" s="154">
        <v>0</v>
      </c>
      <c r="L88" s="154">
        <v>0</v>
      </c>
      <c r="M88" s="154">
        <v>0</v>
      </c>
      <c r="N88" s="154">
        <v>0</v>
      </c>
      <c r="O88" s="154">
        <v>0</v>
      </c>
      <c r="P88" s="154">
        <v>0</v>
      </c>
      <c r="Q88" s="154">
        <v>0</v>
      </c>
      <c r="R88" s="154">
        <v>0</v>
      </c>
      <c r="S88" s="154">
        <v>0</v>
      </c>
      <c r="T88" s="154">
        <v>0</v>
      </c>
      <c r="U88" s="152" t="s">
        <v>48</v>
      </c>
      <c r="V88" s="207"/>
    </row>
    <row r="89" spans="1:22" ht="30" x14ac:dyDescent="0.25">
      <c r="A89" s="151" t="s">
        <v>49</v>
      </c>
      <c r="B89" s="152"/>
      <c r="C89" s="152" t="s">
        <v>421</v>
      </c>
      <c r="D89" s="152" t="s">
        <v>700</v>
      </c>
      <c r="E89" s="152" t="s">
        <v>701</v>
      </c>
      <c r="F89" s="156" t="s">
        <v>702</v>
      </c>
      <c r="G89" s="116"/>
      <c r="H89" s="154">
        <v>0</v>
      </c>
      <c r="I89" s="154">
        <v>0</v>
      </c>
      <c r="J89" s="154">
        <v>0</v>
      </c>
      <c r="K89" s="154">
        <v>0</v>
      </c>
      <c r="L89" s="154">
        <v>0</v>
      </c>
      <c r="M89" s="154">
        <v>0</v>
      </c>
      <c r="N89" s="154">
        <v>0</v>
      </c>
      <c r="O89" s="154">
        <v>0</v>
      </c>
      <c r="P89" s="154">
        <v>0</v>
      </c>
      <c r="Q89" s="154">
        <v>0</v>
      </c>
      <c r="R89" s="154">
        <v>0</v>
      </c>
      <c r="S89" s="154">
        <v>0</v>
      </c>
      <c r="T89" s="154">
        <v>0</v>
      </c>
      <c r="U89" s="152" t="s">
        <v>48</v>
      </c>
      <c r="V89" s="207"/>
    </row>
    <row r="90" spans="1:22" x14ac:dyDescent="0.25">
      <c r="A90" s="151">
        <v>371491</v>
      </c>
      <c r="B90" s="152"/>
      <c r="C90" s="152" t="s">
        <v>411</v>
      </c>
      <c r="D90" s="152" t="s">
        <v>645</v>
      </c>
      <c r="E90" s="152" t="s">
        <v>657</v>
      </c>
      <c r="F90" s="153" t="s">
        <v>703</v>
      </c>
      <c r="G90" s="152" t="s">
        <v>1008</v>
      </c>
      <c r="H90" s="154">
        <v>0</v>
      </c>
      <c r="I90" s="154">
        <v>0</v>
      </c>
      <c r="J90" s="154">
        <v>0</v>
      </c>
      <c r="K90" s="154">
        <v>0</v>
      </c>
      <c r="L90" s="154">
        <v>0</v>
      </c>
      <c r="M90" s="154">
        <v>0</v>
      </c>
      <c r="N90" s="154">
        <v>0</v>
      </c>
      <c r="O90" s="154">
        <v>0</v>
      </c>
      <c r="P90" s="154">
        <v>0</v>
      </c>
      <c r="Q90" s="154">
        <v>0</v>
      </c>
      <c r="R90" s="154">
        <v>0</v>
      </c>
      <c r="S90" s="154">
        <v>0</v>
      </c>
      <c r="T90" s="154">
        <v>0</v>
      </c>
      <c r="U90" s="152" t="s">
        <v>48</v>
      </c>
      <c r="V90" s="207"/>
    </row>
    <row r="91" spans="1:22" ht="30" x14ac:dyDescent="0.25">
      <c r="A91" s="151">
        <v>321698</v>
      </c>
      <c r="B91" s="152"/>
      <c r="C91" s="152" t="s">
        <v>168</v>
      </c>
      <c r="D91" s="152" t="s">
        <v>310</v>
      </c>
      <c r="E91" s="152" t="s">
        <v>311</v>
      </c>
      <c r="F91" s="153" t="s">
        <v>704</v>
      </c>
      <c r="G91" s="152"/>
      <c r="H91" s="154">
        <v>0</v>
      </c>
      <c r="I91" s="154">
        <v>0</v>
      </c>
      <c r="J91" s="154">
        <v>0</v>
      </c>
      <c r="K91" s="154">
        <v>0</v>
      </c>
      <c r="L91" s="154">
        <v>0</v>
      </c>
      <c r="M91" s="154">
        <v>0</v>
      </c>
      <c r="N91" s="154">
        <v>0</v>
      </c>
      <c r="O91" s="154">
        <v>0</v>
      </c>
      <c r="P91" s="154">
        <v>0</v>
      </c>
      <c r="Q91" s="154">
        <v>0</v>
      </c>
      <c r="R91" s="154">
        <v>0</v>
      </c>
      <c r="S91" s="154">
        <v>0</v>
      </c>
      <c r="T91" s="154">
        <v>0</v>
      </c>
      <c r="U91" s="152" t="s">
        <v>48</v>
      </c>
      <c r="V91" s="207"/>
    </row>
    <row r="92" spans="1:22" ht="30" x14ac:dyDescent="0.25">
      <c r="A92" s="151">
        <v>321699</v>
      </c>
      <c r="B92" s="152"/>
      <c r="C92" s="152" t="s">
        <v>168</v>
      </c>
      <c r="D92" s="152" t="s">
        <v>310</v>
      </c>
      <c r="E92" s="152" t="s">
        <v>311</v>
      </c>
      <c r="F92" s="153" t="s">
        <v>705</v>
      </c>
      <c r="G92" s="152"/>
      <c r="H92" s="154">
        <v>0</v>
      </c>
      <c r="I92" s="154">
        <v>0</v>
      </c>
      <c r="J92" s="154">
        <v>0</v>
      </c>
      <c r="K92" s="154">
        <v>0</v>
      </c>
      <c r="L92" s="154">
        <v>0</v>
      </c>
      <c r="M92" s="154">
        <v>0</v>
      </c>
      <c r="N92" s="154">
        <v>0</v>
      </c>
      <c r="O92" s="154">
        <v>0</v>
      </c>
      <c r="P92" s="154">
        <v>0</v>
      </c>
      <c r="Q92" s="154">
        <v>0</v>
      </c>
      <c r="R92" s="154">
        <v>0</v>
      </c>
      <c r="S92" s="154">
        <v>0</v>
      </c>
      <c r="T92" s="154">
        <v>0</v>
      </c>
      <c r="U92" s="152" t="s">
        <v>48</v>
      </c>
      <c r="V92" s="207"/>
    </row>
    <row r="93" spans="1:22" ht="45" x14ac:dyDescent="0.25">
      <c r="A93" s="151">
        <v>241226</v>
      </c>
      <c r="B93" s="152" t="s">
        <v>706</v>
      </c>
      <c r="C93" s="152" t="s">
        <v>168</v>
      </c>
      <c r="D93" s="152" t="s">
        <v>310</v>
      </c>
      <c r="E93" s="152" t="s">
        <v>311</v>
      </c>
      <c r="F93" s="156" t="s">
        <v>707</v>
      </c>
      <c r="G93" s="116"/>
      <c r="H93" s="154">
        <v>0</v>
      </c>
      <c r="I93" s="154">
        <v>0</v>
      </c>
      <c r="J93" s="154">
        <v>0</v>
      </c>
      <c r="K93" s="154">
        <v>0</v>
      </c>
      <c r="L93" s="154">
        <v>0</v>
      </c>
      <c r="M93" s="154">
        <v>0</v>
      </c>
      <c r="N93" s="154">
        <v>0</v>
      </c>
      <c r="O93" s="154">
        <v>0</v>
      </c>
      <c r="P93" s="154">
        <v>0</v>
      </c>
      <c r="Q93" s="154">
        <v>0</v>
      </c>
      <c r="R93" s="154">
        <v>0</v>
      </c>
      <c r="S93" s="154">
        <v>0</v>
      </c>
      <c r="T93" s="154">
        <v>0</v>
      </c>
      <c r="U93" s="152" t="s">
        <v>48</v>
      </c>
      <c r="V93" s="207"/>
    </row>
    <row r="94" spans="1:22" x14ac:dyDescent="0.25">
      <c r="A94" s="151">
        <v>924923</v>
      </c>
      <c r="B94" s="152"/>
      <c r="C94" s="152" t="s">
        <v>365</v>
      </c>
      <c r="D94" s="152" t="s">
        <v>373</v>
      </c>
      <c r="E94" s="152" t="s">
        <v>708</v>
      </c>
      <c r="F94" s="153" t="s">
        <v>709</v>
      </c>
      <c r="G94" s="152" t="s">
        <v>1008</v>
      </c>
      <c r="H94" s="154">
        <v>0</v>
      </c>
      <c r="I94" s="154">
        <v>0</v>
      </c>
      <c r="J94" s="154">
        <v>0</v>
      </c>
      <c r="K94" s="154">
        <v>0</v>
      </c>
      <c r="L94" s="154">
        <v>0</v>
      </c>
      <c r="M94" s="154">
        <v>0</v>
      </c>
      <c r="N94" s="154">
        <v>0</v>
      </c>
      <c r="O94" s="154">
        <v>0</v>
      </c>
      <c r="P94" s="154">
        <v>0</v>
      </c>
      <c r="Q94" s="154">
        <v>0</v>
      </c>
      <c r="R94" s="154">
        <v>0</v>
      </c>
      <c r="S94" s="154">
        <v>0</v>
      </c>
      <c r="T94" s="154">
        <v>0</v>
      </c>
      <c r="U94" s="152" t="s">
        <v>48</v>
      </c>
      <c r="V94" s="207"/>
    </row>
    <row r="95" spans="1:22" ht="30" x14ac:dyDescent="0.25">
      <c r="A95" s="151">
        <v>379248</v>
      </c>
      <c r="B95" s="152" t="s">
        <v>710</v>
      </c>
      <c r="C95" s="152" t="s">
        <v>42</v>
      </c>
      <c r="D95" s="152" t="s">
        <v>431</v>
      </c>
      <c r="E95" s="152" t="s">
        <v>435</v>
      </c>
      <c r="F95" s="153" t="s">
        <v>711</v>
      </c>
      <c r="G95" s="152" t="s">
        <v>1008</v>
      </c>
      <c r="H95" s="154">
        <v>0</v>
      </c>
      <c r="I95" s="154">
        <v>0</v>
      </c>
      <c r="J95" s="154">
        <v>0</v>
      </c>
      <c r="K95" s="154">
        <v>0</v>
      </c>
      <c r="L95" s="154">
        <v>0</v>
      </c>
      <c r="M95" s="154">
        <v>0</v>
      </c>
      <c r="N95" s="154">
        <v>0</v>
      </c>
      <c r="O95" s="154">
        <v>0</v>
      </c>
      <c r="P95" s="154">
        <v>0</v>
      </c>
      <c r="Q95" s="154">
        <v>0</v>
      </c>
      <c r="R95" s="154">
        <v>0</v>
      </c>
      <c r="S95" s="154">
        <v>0</v>
      </c>
      <c r="T95" s="154">
        <v>0</v>
      </c>
      <c r="U95" s="152" t="s">
        <v>48</v>
      </c>
      <c r="V95" s="207"/>
    </row>
    <row r="96" spans="1:22" ht="30" x14ac:dyDescent="0.25">
      <c r="A96" s="151">
        <v>321709</v>
      </c>
      <c r="B96" s="152"/>
      <c r="C96" s="152" t="s">
        <v>168</v>
      </c>
      <c r="D96" s="152" t="s">
        <v>310</v>
      </c>
      <c r="E96" s="152" t="s">
        <v>311</v>
      </c>
      <c r="F96" s="153" t="s">
        <v>712</v>
      </c>
      <c r="G96" s="152"/>
      <c r="H96" s="154">
        <v>0</v>
      </c>
      <c r="I96" s="154">
        <v>0</v>
      </c>
      <c r="J96" s="154">
        <v>0</v>
      </c>
      <c r="K96" s="154">
        <v>0</v>
      </c>
      <c r="L96" s="154">
        <v>0</v>
      </c>
      <c r="M96" s="154">
        <v>0</v>
      </c>
      <c r="N96" s="154">
        <v>0</v>
      </c>
      <c r="O96" s="154">
        <v>0</v>
      </c>
      <c r="P96" s="154">
        <v>0</v>
      </c>
      <c r="Q96" s="154">
        <v>0</v>
      </c>
      <c r="R96" s="154">
        <v>0</v>
      </c>
      <c r="S96" s="154">
        <v>0</v>
      </c>
      <c r="T96" s="154">
        <v>0</v>
      </c>
      <c r="U96" s="152" t="s">
        <v>48</v>
      </c>
      <c r="V96" s="207"/>
    </row>
    <row r="97" spans="1:22" ht="30" x14ac:dyDescent="0.25">
      <c r="A97" s="151">
        <v>321735</v>
      </c>
      <c r="B97" s="152"/>
      <c r="C97" s="152" t="s">
        <v>168</v>
      </c>
      <c r="D97" s="152" t="s">
        <v>310</v>
      </c>
      <c r="E97" s="152" t="s">
        <v>311</v>
      </c>
      <c r="F97" s="156" t="s">
        <v>713</v>
      </c>
      <c r="G97" s="116"/>
      <c r="H97" s="154">
        <v>0</v>
      </c>
      <c r="I97" s="154">
        <v>0</v>
      </c>
      <c r="J97" s="154">
        <v>0</v>
      </c>
      <c r="K97" s="154">
        <v>0</v>
      </c>
      <c r="L97" s="154">
        <v>0</v>
      </c>
      <c r="M97" s="154">
        <v>0</v>
      </c>
      <c r="N97" s="154">
        <v>0</v>
      </c>
      <c r="O97" s="154">
        <v>0</v>
      </c>
      <c r="P97" s="154">
        <v>0</v>
      </c>
      <c r="Q97" s="154">
        <v>0</v>
      </c>
      <c r="R97" s="154">
        <v>0</v>
      </c>
      <c r="S97" s="154">
        <v>0</v>
      </c>
      <c r="T97" s="154">
        <v>0</v>
      </c>
      <c r="U97" s="152" t="s">
        <v>48</v>
      </c>
      <c r="V97" s="207"/>
    </row>
    <row r="98" spans="1:22" x14ac:dyDescent="0.25">
      <c r="A98" s="151">
        <v>373400</v>
      </c>
      <c r="B98" s="152"/>
      <c r="C98" s="152" t="s">
        <v>466</v>
      </c>
      <c r="D98" s="152" t="s">
        <v>467</v>
      </c>
      <c r="E98" s="152" t="s">
        <v>685</v>
      </c>
      <c r="F98" s="153" t="s">
        <v>714</v>
      </c>
      <c r="G98" s="152" t="s">
        <v>1008</v>
      </c>
      <c r="H98" s="154">
        <v>0</v>
      </c>
      <c r="I98" s="154">
        <v>0</v>
      </c>
      <c r="J98" s="154">
        <v>0</v>
      </c>
      <c r="K98" s="154">
        <v>0</v>
      </c>
      <c r="L98" s="154">
        <v>0</v>
      </c>
      <c r="M98" s="154">
        <v>0</v>
      </c>
      <c r="N98" s="154">
        <v>0</v>
      </c>
      <c r="O98" s="154">
        <v>0</v>
      </c>
      <c r="P98" s="154">
        <v>0</v>
      </c>
      <c r="Q98" s="154">
        <v>0</v>
      </c>
      <c r="R98" s="154">
        <v>0</v>
      </c>
      <c r="S98" s="154">
        <v>0</v>
      </c>
      <c r="T98" s="154">
        <v>0</v>
      </c>
      <c r="U98" s="152" t="s">
        <v>48</v>
      </c>
      <c r="V98" s="207"/>
    </row>
    <row r="99" spans="1:22" ht="30" x14ac:dyDescent="0.25">
      <c r="A99" s="151">
        <v>350749</v>
      </c>
      <c r="B99" s="152" t="s">
        <v>715</v>
      </c>
      <c r="C99" s="152" t="s">
        <v>42</v>
      </c>
      <c r="D99" s="152" t="s">
        <v>112</v>
      </c>
      <c r="E99" s="152" t="s">
        <v>113</v>
      </c>
      <c r="F99" s="153" t="s">
        <v>716</v>
      </c>
      <c r="G99" s="152"/>
      <c r="H99" s="154">
        <v>0</v>
      </c>
      <c r="I99" s="154">
        <v>0</v>
      </c>
      <c r="J99" s="154">
        <v>0</v>
      </c>
      <c r="K99" s="154">
        <v>0</v>
      </c>
      <c r="L99" s="154">
        <v>0</v>
      </c>
      <c r="M99" s="154">
        <v>0</v>
      </c>
      <c r="N99" s="154">
        <v>0</v>
      </c>
      <c r="O99" s="154">
        <v>0</v>
      </c>
      <c r="P99" s="154">
        <v>0</v>
      </c>
      <c r="Q99" s="154">
        <v>0</v>
      </c>
      <c r="R99" s="154">
        <v>0</v>
      </c>
      <c r="S99" s="154">
        <v>0</v>
      </c>
      <c r="T99" s="154">
        <v>0</v>
      </c>
      <c r="U99" s="152" t="s">
        <v>48</v>
      </c>
      <c r="V99" s="207"/>
    </row>
    <row r="100" spans="1:22" x14ac:dyDescent="0.25">
      <c r="A100" s="151">
        <v>530143</v>
      </c>
      <c r="B100" s="152" t="s">
        <v>717</v>
      </c>
      <c r="C100" s="152" t="s">
        <v>42</v>
      </c>
      <c r="D100" s="116" t="s">
        <v>122</v>
      </c>
      <c r="E100" s="152" t="s">
        <v>144</v>
      </c>
      <c r="F100" s="153" t="s">
        <v>718</v>
      </c>
      <c r="G100" s="152" t="s">
        <v>1008</v>
      </c>
      <c r="H100" s="154">
        <v>0</v>
      </c>
      <c r="I100" s="154">
        <v>0</v>
      </c>
      <c r="J100" s="154">
        <v>0</v>
      </c>
      <c r="K100" s="154">
        <v>0</v>
      </c>
      <c r="L100" s="154">
        <v>0</v>
      </c>
      <c r="M100" s="154">
        <v>0</v>
      </c>
      <c r="N100" s="154">
        <v>0</v>
      </c>
      <c r="O100" s="154">
        <v>0</v>
      </c>
      <c r="P100" s="154">
        <v>0</v>
      </c>
      <c r="Q100" s="154">
        <v>0</v>
      </c>
      <c r="R100" s="154">
        <v>0</v>
      </c>
      <c r="S100" s="154">
        <v>0</v>
      </c>
      <c r="T100" s="154">
        <v>0</v>
      </c>
      <c r="U100" s="152" t="s">
        <v>48</v>
      </c>
      <c r="V100" s="207"/>
    </row>
    <row r="101" spans="1:22" ht="30" x14ac:dyDescent="0.25">
      <c r="A101" s="151">
        <v>386686</v>
      </c>
      <c r="B101" s="152"/>
      <c r="C101" s="152" t="s">
        <v>466</v>
      </c>
      <c r="D101" s="152" t="s">
        <v>467</v>
      </c>
      <c r="E101" s="152" t="s">
        <v>685</v>
      </c>
      <c r="F101" s="153" t="s">
        <v>719</v>
      </c>
      <c r="G101" s="152" t="s">
        <v>1008</v>
      </c>
      <c r="H101" s="154">
        <v>0</v>
      </c>
      <c r="I101" s="154">
        <v>0</v>
      </c>
      <c r="J101" s="154">
        <v>0</v>
      </c>
      <c r="K101" s="154">
        <v>0</v>
      </c>
      <c r="L101" s="154">
        <v>0</v>
      </c>
      <c r="M101" s="154">
        <v>0</v>
      </c>
      <c r="N101" s="154">
        <v>0</v>
      </c>
      <c r="O101" s="154">
        <v>0</v>
      </c>
      <c r="P101" s="154">
        <v>0</v>
      </c>
      <c r="Q101" s="154">
        <v>0</v>
      </c>
      <c r="R101" s="154">
        <v>0</v>
      </c>
      <c r="S101" s="154">
        <v>0</v>
      </c>
      <c r="T101" s="154">
        <v>0</v>
      </c>
      <c r="U101" s="152" t="s">
        <v>48</v>
      </c>
      <c r="V101" s="207"/>
    </row>
    <row r="102" spans="1:22" ht="30" x14ac:dyDescent="0.25">
      <c r="A102" s="151">
        <v>361499</v>
      </c>
      <c r="B102" s="152"/>
      <c r="C102" s="152" t="s">
        <v>466</v>
      </c>
      <c r="D102" s="152" t="s">
        <v>467</v>
      </c>
      <c r="E102" s="152" t="s">
        <v>696</v>
      </c>
      <c r="F102" s="153" t="s">
        <v>720</v>
      </c>
      <c r="G102" s="152" t="s">
        <v>1008</v>
      </c>
      <c r="H102" s="154">
        <v>0</v>
      </c>
      <c r="I102" s="154">
        <v>0</v>
      </c>
      <c r="J102" s="154">
        <v>0</v>
      </c>
      <c r="K102" s="154">
        <v>0</v>
      </c>
      <c r="L102" s="154">
        <v>0</v>
      </c>
      <c r="M102" s="154">
        <v>0</v>
      </c>
      <c r="N102" s="154">
        <v>0</v>
      </c>
      <c r="O102" s="154">
        <v>0</v>
      </c>
      <c r="P102" s="154">
        <v>0</v>
      </c>
      <c r="Q102" s="154">
        <v>0</v>
      </c>
      <c r="R102" s="154">
        <v>0</v>
      </c>
      <c r="S102" s="154">
        <v>0</v>
      </c>
      <c r="T102" s="154">
        <v>0</v>
      </c>
      <c r="U102" s="152" t="s">
        <v>48</v>
      </c>
      <c r="V102" s="207"/>
    </row>
    <row r="103" spans="1:22" ht="30" x14ac:dyDescent="0.25">
      <c r="A103" s="151">
        <v>907427</v>
      </c>
      <c r="B103" s="152"/>
      <c r="C103" s="152" t="s">
        <v>466</v>
      </c>
      <c r="D103" s="152" t="s">
        <v>467</v>
      </c>
      <c r="E103" s="152" t="s">
        <v>696</v>
      </c>
      <c r="F103" s="153" t="s">
        <v>721</v>
      </c>
      <c r="G103" s="152" t="s">
        <v>1008</v>
      </c>
      <c r="H103" s="154">
        <v>0</v>
      </c>
      <c r="I103" s="154">
        <v>0</v>
      </c>
      <c r="J103" s="154">
        <v>0</v>
      </c>
      <c r="K103" s="154">
        <v>0</v>
      </c>
      <c r="L103" s="154">
        <v>0</v>
      </c>
      <c r="M103" s="154">
        <v>0</v>
      </c>
      <c r="N103" s="154">
        <v>0</v>
      </c>
      <c r="O103" s="154">
        <v>0</v>
      </c>
      <c r="P103" s="154">
        <v>0</v>
      </c>
      <c r="Q103" s="154">
        <v>0</v>
      </c>
      <c r="R103" s="154">
        <v>0</v>
      </c>
      <c r="S103" s="154">
        <v>0</v>
      </c>
      <c r="T103" s="154">
        <v>0</v>
      </c>
      <c r="U103" s="152" t="s">
        <v>48</v>
      </c>
      <c r="V103" s="207"/>
    </row>
    <row r="104" spans="1:22" x14ac:dyDescent="0.25">
      <c r="A104" s="151">
        <v>924990</v>
      </c>
      <c r="B104" s="152"/>
      <c r="C104" s="152" t="s">
        <v>365</v>
      </c>
      <c r="D104" s="152" t="s">
        <v>373</v>
      </c>
      <c r="E104" s="152" t="s">
        <v>708</v>
      </c>
      <c r="F104" s="153" t="s">
        <v>722</v>
      </c>
      <c r="G104" s="152" t="s">
        <v>1008</v>
      </c>
      <c r="H104" s="154">
        <v>0</v>
      </c>
      <c r="I104" s="154">
        <v>0</v>
      </c>
      <c r="J104" s="154">
        <v>0</v>
      </c>
      <c r="K104" s="154">
        <v>0</v>
      </c>
      <c r="L104" s="154">
        <v>0</v>
      </c>
      <c r="M104" s="154">
        <v>0</v>
      </c>
      <c r="N104" s="154">
        <v>0</v>
      </c>
      <c r="O104" s="154">
        <v>0</v>
      </c>
      <c r="P104" s="154">
        <v>0</v>
      </c>
      <c r="Q104" s="154">
        <v>0</v>
      </c>
      <c r="R104" s="154">
        <v>0</v>
      </c>
      <c r="S104" s="154">
        <v>0</v>
      </c>
      <c r="T104" s="154">
        <v>0</v>
      </c>
      <c r="U104" s="152" t="s">
        <v>48</v>
      </c>
      <c r="V104" s="207"/>
    </row>
    <row r="105" spans="1:22" x14ac:dyDescent="0.25">
      <c r="A105" s="151">
        <v>534582</v>
      </c>
      <c r="B105" s="116"/>
      <c r="C105" s="152" t="s">
        <v>168</v>
      </c>
      <c r="D105" s="152" t="s">
        <v>310</v>
      </c>
      <c r="E105" s="152" t="s">
        <v>320</v>
      </c>
      <c r="F105" s="153" t="s">
        <v>723</v>
      </c>
      <c r="G105" s="152"/>
      <c r="H105" s="154">
        <v>0</v>
      </c>
      <c r="I105" s="154">
        <v>0</v>
      </c>
      <c r="J105" s="154">
        <v>0</v>
      </c>
      <c r="K105" s="154">
        <v>0</v>
      </c>
      <c r="L105" s="154">
        <v>0</v>
      </c>
      <c r="M105" s="154">
        <v>0</v>
      </c>
      <c r="N105" s="154">
        <v>0</v>
      </c>
      <c r="O105" s="154">
        <v>0</v>
      </c>
      <c r="P105" s="154">
        <v>0</v>
      </c>
      <c r="Q105" s="154">
        <v>0</v>
      </c>
      <c r="R105" s="154">
        <v>0</v>
      </c>
      <c r="S105" s="154">
        <v>0</v>
      </c>
      <c r="T105" s="154">
        <v>0</v>
      </c>
      <c r="U105" s="152" t="s">
        <v>48</v>
      </c>
      <c r="V105" s="207"/>
    </row>
    <row r="106" spans="1:22" x14ac:dyDescent="0.25">
      <c r="A106" s="151">
        <v>361583</v>
      </c>
      <c r="B106" s="152"/>
      <c r="C106" s="152" t="s">
        <v>466</v>
      </c>
      <c r="D106" s="152" t="s">
        <v>467</v>
      </c>
      <c r="E106" s="152" t="s">
        <v>685</v>
      </c>
      <c r="F106" s="153" t="s">
        <v>726</v>
      </c>
      <c r="G106" s="152" t="s">
        <v>1008</v>
      </c>
      <c r="H106" s="154">
        <v>0</v>
      </c>
      <c r="I106" s="154">
        <v>0</v>
      </c>
      <c r="J106" s="154">
        <v>0</v>
      </c>
      <c r="K106" s="154">
        <v>0</v>
      </c>
      <c r="L106" s="154">
        <v>0</v>
      </c>
      <c r="M106" s="154">
        <v>0</v>
      </c>
      <c r="N106" s="154">
        <v>0</v>
      </c>
      <c r="O106" s="154">
        <v>0</v>
      </c>
      <c r="P106" s="154">
        <v>0</v>
      </c>
      <c r="Q106" s="154">
        <v>0</v>
      </c>
      <c r="R106" s="154">
        <v>0</v>
      </c>
      <c r="S106" s="154">
        <v>0</v>
      </c>
      <c r="T106" s="154">
        <v>0</v>
      </c>
      <c r="U106" s="152" t="s">
        <v>48</v>
      </c>
      <c r="V106" s="207"/>
    </row>
    <row r="107" spans="1:22" x14ac:dyDescent="0.25">
      <c r="A107" s="151">
        <v>924991</v>
      </c>
      <c r="B107" s="152"/>
      <c r="C107" s="152" t="s">
        <v>365</v>
      </c>
      <c r="D107" s="152" t="s">
        <v>366</v>
      </c>
      <c r="E107" s="152" t="s">
        <v>727</v>
      </c>
      <c r="F107" s="153" t="s">
        <v>728</v>
      </c>
      <c r="G107" s="152" t="s">
        <v>1008</v>
      </c>
      <c r="H107" s="154">
        <v>0</v>
      </c>
      <c r="I107" s="154">
        <v>0</v>
      </c>
      <c r="J107" s="154">
        <v>0</v>
      </c>
      <c r="K107" s="154">
        <v>0</v>
      </c>
      <c r="L107" s="154">
        <v>0</v>
      </c>
      <c r="M107" s="154">
        <v>0</v>
      </c>
      <c r="N107" s="154">
        <v>0</v>
      </c>
      <c r="O107" s="154">
        <v>0</v>
      </c>
      <c r="P107" s="154">
        <v>0</v>
      </c>
      <c r="Q107" s="154">
        <v>0</v>
      </c>
      <c r="R107" s="154">
        <v>0</v>
      </c>
      <c r="S107" s="154">
        <v>0</v>
      </c>
      <c r="T107" s="154">
        <v>0</v>
      </c>
      <c r="U107" s="152" t="s">
        <v>48</v>
      </c>
      <c r="V107" s="207"/>
    </row>
    <row r="108" spans="1:22" x14ac:dyDescent="0.25">
      <c r="A108" s="151">
        <v>241247</v>
      </c>
      <c r="B108" s="152"/>
      <c r="C108" s="152" t="s">
        <v>168</v>
      </c>
      <c r="D108" s="152" t="s">
        <v>310</v>
      </c>
      <c r="E108" s="152" t="s">
        <v>311</v>
      </c>
      <c r="F108" s="153" t="s">
        <v>729</v>
      </c>
      <c r="G108" s="152"/>
      <c r="H108" s="154">
        <v>0</v>
      </c>
      <c r="I108" s="154">
        <v>0</v>
      </c>
      <c r="J108" s="154">
        <v>0</v>
      </c>
      <c r="K108" s="154">
        <v>0</v>
      </c>
      <c r="L108" s="154">
        <v>0</v>
      </c>
      <c r="M108" s="154">
        <v>0</v>
      </c>
      <c r="N108" s="154">
        <v>0</v>
      </c>
      <c r="O108" s="154">
        <v>0</v>
      </c>
      <c r="P108" s="154">
        <v>0</v>
      </c>
      <c r="Q108" s="154">
        <v>0</v>
      </c>
      <c r="R108" s="154">
        <v>0</v>
      </c>
      <c r="S108" s="154">
        <v>0</v>
      </c>
      <c r="T108" s="154">
        <v>0</v>
      </c>
      <c r="U108" s="152" t="s">
        <v>48</v>
      </c>
      <c r="V108" s="207"/>
    </row>
    <row r="109" spans="1:22" x14ac:dyDescent="0.25">
      <c r="A109" s="151">
        <v>321676</v>
      </c>
      <c r="B109" s="152"/>
      <c r="C109" s="152" t="s">
        <v>466</v>
      </c>
      <c r="D109" s="152" t="s">
        <v>467</v>
      </c>
      <c r="E109" s="152" t="s">
        <v>696</v>
      </c>
      <c r="F109" s="153" t="s">
        <v>730</v>
      </c>
      <c r="G109" s="152" t="s">
        <v>1008</v>
      </c>
      <c r="H109" s="154">
        <v>0</v>
      </c>
      <c r="I109" s="154">
        <v>0</v>
      </c>
      <c r="J109" s="154">
        <v>0</v>
      </c>
      <c r="K109" s="154">
        <v>0</v>
      </c>
      <c r="L109" s="154">
        <v>0</v>
      </c>
      <c r="M109" s="154">
        <v>0</v>
      </c>
      <c r="N109" s="154">
        <v>0</v>
      </c>
      <c r="O109" s="154">
        <v>0</v>
      </c>
      <c r="P109" s="154">
        <v>0</v>
      </c>
      <c r="Q109" s="154">
        <v>0</v>
      </c>
      <c r="R109" s="154">
        <v>0</v>
      </c>
      <c r="S109" s="154">
        <v>0</v>
      </c>
      <c r="T109" s="154">
        <v>0</v>
      </c>
      <c r="U109" s="152" t="s">
        <v>48</v>
      </c>
      <c r="V109" s="207"/>
    </row>
    <row r="110" spans="1:22" x14ac:dyDescent="0.25">
      <c r="A110" s="151">
        <v>241221</v>
      </c>
      <c r="B110" s="152"/>
      <c r="C110" s="152" t="s">
        <v>466</v>
      </c>
      <c r="D110" s="152" t="s">
        <v>467</v>
      </c>
      <c r="E110" s="152" t="s">
        <v>468</v>
      </c>
      <c r="F110" s="153" t="s">
        <v>731</v>
      </c>
      <c r="G110" s="152" t="s">
        <v>1008</v>
      </c>
      <c r="H110" s="154">
        <v>0</v>
      </c>
      <c r="I110" s="154">
        <v>0</v>
      </c>
      <c r="J110" s="154">
        <v>0</v>
      </c>
      <c r="K110" s="154">
        <v>0</v>
      </c>
      <c r="L110" s="154">
        <v>0</v>
      </c>
      <c r="M110" s="154">
        <v>0</v>
      </c>
      <c r="N110" s="154">
        <v>0</v>
      </c>
      <c r="O110" s="154">
        <v>0</v>
      </c>
      <c r="P110" s="154">
        <v>0</v>
      </c>
      <c r="Q110" s="154">
        <v>0</v>
      </c>
      <c r="R110" s="154">
        <v>0</v>
      </c>
      <c r="S110" s="154">
        <v>0</v>
      </c>
      <c r="T110" s="154">
        <v>0</v>
      </c>
      <c r="U110" s="152" t="s">
        <v>48</v>
      </c>
      <c r="V110" s="207"/>
    </row>
    <row r="111" spans="1:22" ht="30" x14ac:dyDescent="0.25">
      <c r="A111" s="151">
        <v>70082</v>
      </c>
      <c r="B111" s="152"/>
      <c r="C111" s="152" t="s">
        <v>42</v>
      </c>
      <c r="D111" s="116" t="s">
        <v>122</v>
      </c>
      <c r="E111" s="152" t="s">
        <v>144</v>
      </c>
      <c r="F111" s="153" t="s">
        <v>734</v>
      </c>
      <c r="G111" s="152" t="s">
        <v>1008</v>
      </c>
      <c r="H111" s="154">
        <v>0</v>
      </c>
      <c r="I111" s="154">
        <v>0</v>
      </c>
      <c r="J111" s="154">
        <v>0</v>
      </c>
      <c r="K111" s="154">
        <v>0</v>
      </c>
      <c r="L111" s="154">
        <v>0</v>
      </c>
      <c r="M111" s="154">
        <v>0</v>
      </c>
      <c r="N111" s="154">
        <v>0</v>
      </c>
      <c r="O111" s="154">
        <v>0</v>
      </c>
      <c r="P111" s="154">
        <v>0</v>
      </c>
      <c r="Q111" s="154">
        <v>0</v>
      </c>
      <c r="R111" s="154">
        <v>0</v>
      </c>
      <c r="S111" s="154">
        <v>0</v>
      </c>
      <c r="T111" s="154">
        <v>0</v>
      </c>
      <c r="U111" s="152" t="s">
        <v>48</v>
      </c>
      <c r="V111" s="207"/>
    </row>
    <row r="112" spans="1:22" ht="30" x14ac:dyDescent="0.25">
      <c r="A112" s="151">
        <v>593842</v>
      </c>
      <c r="B112" s="152" t="s">
        <v>735</v>
      </c>
      <c r="C112" s="152" t="s">
        <v>168</v>
      </c>
      <c r="D112" s="152" t="s">
        <v>310</v>
      </c>
      <c r="E112" s="152" t="s">
        <v>320</v>
      </c>
      <c r="F112" s="153" t="s">
        <v>736</v>
      </c>
      <c r="G112" s="152" t="s">
        <v>1008</v>
      </c>
      <c r="H112" s="154">
        <v>0</v>
      </c>
      <c r="I112" s="154">
        <v>0</v>
      </c>
      <c r="J112" s="154">
        <v>0</v>
      </c>
      <c r="K112" s="154">
        <v>0</v>
      </c>
      <c r="L112" s="154">
        <v>0</v>
      </c>
      <c r="M112" s="154">
        <v>0</v>
      </c>
      <c r="N112" s="154">
        <v>0</v>
      </c>
      <c r="O112" s="154">
        <v>0</v>
      </c>
      <c r="P112" s="154">
        <v>0</v>
      </c>
      <c r="Q112" s="154">
        <v>0</v>
      </c>
      <c r="R112" s="154">
        <v>0</v>
      </c>
      <c r="S112" s="154">
        <v>0</v>
      </c>
      <c r="T112" s="154">
        <v>0</v>
      </c>
      <c r="U112" s="152" t="s">
        <v>48</v>
      </c>
      <c r="V112" s="207"/>
    </row>
    <row r="113" spans="1:22" ht="30" x14ac:dyDescent="0.25">
      <c r="A113" s="151">
        <v>593844</v>
      </c>
      <c r="B113" s="152" t="s">
        <v>737</v>
      </c>
      <c r="C113" s="152" t="s">
        <v>168</v>
      </c>
      <c r="D113" s="152" t="s">
        <v>310</v>
      </c>
      <c r="E113" s="152" t="s">
        <v>320</v>
      </c>
      <c r="F113" s="153" t="s">
        <v>738</v>
      </c>
      <c r="G113" s="152"/>
      <c r="H113" s="154">
        <v>0</v>
      </c>
      <c r="I113" s="154">
        <v>0</v>
      </c>
      <c r="J113" s="154">
        <v>0</v>
      </c>
      <c r="K113" s="154">
        <v>0</v>
      </c>
      <c r="L113" s="154">
        <v>0</v>
      </c>
      <c r="M113" s="154">
        <v>0</v>
      </c>
      <c r="N113" s="154">
        <v>0</v>
      </c>
      <c r="O113" s="154">
        <v>0</v>
      </c>
      <c r="P113" s="154">
        <v>0</v>
      </c>
      <c r="Q113" s="154">
        <v>0</v>
      </c>
      <c r="R113" s="154">
        <v>0</v>
      </c>
      <c r="S113" s="154">
        <v>0</v>
      </c>
      <c r="T113" s="154">
        <v>0</v>
      </c>
      <c r="U113" s="152" t="s">
        <v>48</v>
      </c>
      <c r="V113" s="207" t="s">
        <v>739</v>
      </c>
    </row>
    <row r="114" spans="1:22" x14ac:dyDescent="0.25">
      <c r="A114" s="151">
        <v>307353</v>
      </c>
      <c r="B114" s="152" t="s">
        <v>740</v>
      </c>
      <c r="C114" s="152" t="s">
        <v>168</v>
      </c>
      <c r="D114" s="152" t="s">
        <v>310</v>
      </c>
      <c r="E114" s="152" t="s">
        <v>741</v>
      </c>
      <c r="F114" s="153" t="s">
        <v>742</v>
      </c>
      <c r="G114" s="152"/>
      <c r="H114" s="154">
        <v>0</v>
      </c>
      <c r="I114" s="154">
        <v>0</v>
      </c>
      <c r="J114" s="154">
        <v>0</v>
      </c>
      <c r="K114" s="154">
        <v>0</v>
      </c>
      <c r="L114" s="154">
        <v>0</v>
      </c>
      <c r="M114" s="154">
        <v>0</v>
      </c>
      <c r="N114" s="154">
        <v>0</v>
      </c>
      <c r="O114" s="154">
        <v>0</v>
      </c>
      <c r="P114" s="154">
        <v>0</v>
      </c>
      <c r="Q114" s="154">
        <v>0</v>
      </c>
      <c r="R114" s="154">
        <v>0</v>
      </c>
      <c r="S114" s="154">
        <v>0</v>
      </c>
      <c r="T114" s="154">
        <v>0</v>
      </c>
      <c r="U114" s="152" t="s">
        <v>48</v>
      </c>
      <c r="V114" s="207"/>
    </row>
    <row r="115" spans="1:22" x14ac:dyDescent="0.25">
      <c r="A115" s="151">
        <v>924930</v>
      </c>
      <c r="B115" s="152"/>
      <c r="C115" s="152" t="s">
        <v>411</v>
      </c>
      <c r="D115" s="152" t="s">
        <v>645</v>
      </c>
      <c r="E115" s="152" t="s">
        <v>657</v>
      </c>
      <c r="F115" s="153" t="s">
        <v>743</v>
      </c>
      <c r="G115" s="152"/>
      <c r="H115" s="154">
        <v>0</v>
      </c>
      <c r="I115" s="154">
        <v>0</v>
      </c>
      <c r="J115" s="154">
        <v>0</v>
      </c>
      <c r="K115" s="154">
        <v>0</v>
      </c>
      <c r="L115" s="154">
        <v>0</v>
      </c>
      <c r="M115" s="154">
        <v>0</v>
      </c>
      <c r="N115" s="154">
        <v>0</v>
      </c>
      <c r="O115" s="154">
        <v>0</v>
      </c>
      <c r="P115" s="154">
        <v>0</v>
      </c>
      <c r="Q115" s="154">
        <v>0</v>
      </c>
      <c r="R115" s="154">
        <v>0</v>
      </c>
      <c r="S115" s="154">
        <v>0</v>
      </c>
      <c r="T115" s="154">
        <v>0</v>
      </c>
      <c r="U115" s="152" t="s">
        <v>48</v>
      </c>
      <c r="V115" s="207"/>
    </row>
    <row r="116" spans="1:22" x14ac:dyDescent="0.25">
      <c r="A116" s="151">
        <v>969569</v>
      </c>
      <c r="B116" s="152"/>
      <c r="C116" s="152" t="s">
        <v>411</v>
      </c>
      <c r="D116" s="152" t="s">
        <v>645</v>
      </c>
      <c r="E116" s="152" t="s">
        <v>678</v>
      </c>
      <c r="F116" s="153" t="s">
        <v>744</v>
      </c>
      <c r="G116" s="152"/>
      <c r="H116" s="154">
        <v>0</v>
      </c>
      <c r="I116" s="154">
        <v>0</v>
      </c>
      <c r="J116" s="154">
        <v>0</v>
      </c>
      <c r="K116" s="154">
        <v>0</v>
      </c>
      <c r="L116" s="154">
        <v>0</v>
      </c>
      <c r="M116" s="154">
        <v>0</v>
      </c>
      <c r="N116" s="154">
        <v>0</v>
      </c>
      <c r="O116" s="154">
        <v>0</v>
      </c>
      <c r="P116" s="154">
        <v>0</v>
      </c>
      <c r="Q116" s="154">
        <v>0</v>
      </c>
      <c r="R116" s="154">
        <v>0</v>
      </c>
      <c r="S116" s="154">
        <v>0</v>
      </c>
      <c r="T116" s="154">
        <v>0</v>
      </c>
      <c r="U116" s="152" t="s">
        <v>48</v>
      </c>
      <c r="V116" s="207"/>
    </row>
    <row r="117" spans="1:22" x14ac:dyDescent="0.25">
      <c r="A117" s="151">
        <v>544267</v>
      </c>
      <c r="B117" s="152"/>
      <c r="C117" s="152" t="s">
        <v>168</v>
      </c>
      <c r="D117" s="152" t="s">
        <v>310</v>
      </c>
      <c r="E117" s="152" t="s">
        <v>332</v>
      </c>
      <c r="F117" s="153" t="s">
        <v>745</v>
      </c>
      <c r="G117" s="152"/>
      <c r="H117" s="154">
        <v>0</v>
      </c>
      <c r="I117" s="154">
        <v>0</v>
      </c>
      <c r="J117" s="154">
        <v>0</v>
      </c>
      <c r="K117" s="154">
        <v>0</v>
      </c>
      <c r="L117" s="154">
        <v>0</v>
      </c>
      <c r="M117" s="154">
        <v>0</v>
      </c>
      <c r="N117" s="154">
        <v>0</v>
      </c>
      <c r="O117" s="154">
        <v>0</v>
      </c>
      <c r="P117" s="154">
        <v>0</v>
      </c>
      <c r="Q117" s="154">
        <v>0</v>
      </c>
      <c r="R117" s="154">
        <v>0</v>
      </c>
      <c r="S117" s="154">
        <v>0</v>
      </c>
      <c r="T117" s="154">
        <v>0</v>
      </c>
      <c r="U117" s="152" t="s">
        <v>48</v>
      </c>
      <c r="V117" s="207"/>
    </row>
    <row r="118" spans="1:22" x14ac:dyDescent="0.25">
      <c r="A118" s="151">
        <v>424617</v>
      </c>
      <c r="B118" s="152" t="s">
        <v>746</v>
      </c>
      <c r="C118" s="152" t="s">
        <v>42</v>
      </c>
      <c r="D118" s="116" t="s">
        <v>122</v>
      </c>
      <c r="E118" s="152" t="s">
        <v>144</v>
      </c>
      <c r="F118" s="153" t="s">
        <v>747</v>
      </c>
      <c r="G118" s="152" t="s">
        <v>1008</v>
      </c>
      <c r="H118" s="154">
        <v>0</v>
      </c>
      <c r="I118" s="154">
        <v>0</v>
      </c>
      <c r="J118" s="154">
        <v>0</v>
      </c>
      <c r="K118" s="154">
        <v>0</v>
      </c>
      <c r="L118" s="154">
        <v>0</v>
      </c>
      <c r="M118" s="154">
        <v>0</v>
      </c>
      <c r="N118" s="154">
        <v>0</v>
      </c>
      <c r="O118" s="154">
        <v>0</v>
      </c>
      <c r="P118" s="154">
        <v>0</v>
      </c>
      <c r="Q118" s="154">
        <v>0</v>
      </c>
      <c r="R118" s="154">
        <v>0</v>
      </c>
      <c r="S118" s="154">
        <v>0</v>
      </c>
      <c r="T118" s="154">
        <v>0</v>
      </c>
      <c r="U118" s="152" t="s">
        <v>48</v>
      </c>
      <c r="V118" s="207"/>
    </row>
    <row r="119" spans="1:22" x14ac:dyDescent="0.25">
      <c r="A119" s="151">
        <v>669125</v>
      </c>
      <c r="B119" s="152"/>
      <c r="C119" s="152" t="s">
        <v>411</v>
      </c>
      <c r="D119" s="152" t="s">
        <v>645</v>
      </c>
      <c r="E119" s="152" t="s">
        <v>49</v>
      </c>
      <c r="F119" s="153" t="s">
        <v>748</v>
      </c>
      <c r="G119" s="152" t="s">
        <v>1008</v>
      </c>
      <c r="H119" s="154">
        <v>0</v>
      </c>
      <c r="I119" s="154">
        <v>0</v>
      </c>
      <c r="J119" s="154">
        <v>0</v>
      </c>
      <c r="K119" s="154">
        <v>0</v>
      </c>
      <c r="L119" s="154">
        <v>0</v>
      </c>
      <c r="M119" s="154">
        <v>0</v>
      </c>
      <c r="N119" s="154">
        <v>0</v>
      </c>
      <c r="O119" s="154">
        <v>0</v>
      </c>
      <c r="P119" s="154">
        <v>0</v>
      </c>
      <c r="Q119" s="154">
        <v>0</v>
      </c>
      <c r="R119" s="154">
        <v>0</v>
      </c>
      <c r="S119" s="154">
        <v>0</v>
      </c>
      <c r="T119" s="154">
        <v>0</v>
      </c>
      <c r="U119" s="152" t="s">
        <v>48</v>
      </c>
      <c r="V119" s="207"/>
    </row>
    <row r="120" spans="1:22" x14ac:dyDescent="0.25">
      <c r="A120" s="151">
        <v>566903</v>
      </c>
      <c r="B120" s="152"/>
      <c r="C120" s="152" t="s">
        <v>411</v>
      </c>
      <c r="D120" s="152" t="s">
        <v>645</v>
      </c>
      <c r="E120" s="152" t="s">
        <v>749</v>
      </c>
      <c r="F120" s="153" t="s">
        <v>750</v>
      </c>
      <c r="G120" s="152" t="s">
        <v>1008</v>
      </c>
      <c r="H120" s="154">
        <v>0</v>
      </c>
      <c r="I120" s="154">
        <v>0</v>
      </c>
      <c r="J120" s="154">
        <v>0</v>
      </c>
      <c r="K120" s="154">
        <v>0</v>
      </c>
      <c r="L120" s="154">
        <v>0</v>
      </c>
      <c r="M120" s="154">
        <v>0</v>
      </c>
      <c r="N120" s="154">
        <v>0</v>
      </c>
      <c r="O120" s="154">
        <v>0</v>
      </c>
      <c r="P120" s="154">
        <v>0</v>
      </c>
      <c r="Q120" s="154">
        <v>0</v>
      </c>
      <c r="R120" s="154">
        <v>0</v>
      </c>
      <c r="S120" s="154">
        <v>0</v>
      </c>
      <c r="T120" s="154">
        <v>0</v>
      </c>
      <c r="U120" s="152" t="s">
        <v>48</v>
      </c>
      <c r="V120" s="207"/>
    </row>
    <row r="121" spans="1:22" x14ac:dyDescent="0.25">
      <c r="A121" s="151">
        <v>235439</v>
      </c>
      <c r="B121" s="152"/>
      <c r="C121" s="152" t="s">
        <v>168</v>
      </c>
      <c r="D121" s="152" t="s">
        <v>310</v>
      </c>
      <c r="E121" s="152" t="s">
        <v>741</v>
      </c>
      <c r="F121" s="153" t="s">
        <v>751</v>
      </c>
      <c r="G121" s="152"/>
      <c r="H121" s="154">
        <v>0</v>
      </c>
      <c r="I121" s="154">
        <v>0</v>
      </c>
      <c r="J121" s="154">
        <v>0</v>
      </c>
      <c r="K121" s="154">
        <v>0</v>
      </c>
      <c r="L121" s="154">
        <v>0</v>
      </c>
      <c r="M121" s="154">
        <v>0</v>
      </c>
      <c r="N121" s="154">
        <v>0</v>
      </c>
      <c r="O121" s="154">
        <v>0</v>
      </c>
      <c r="P121" s="154">
        <v>0</v>
      </c>
      <c r="Q121" s="154">
        <v>0</v>
      </c>
      <c r="R121" s="154">
        <v>0</v>
      </c>
      <c r="S121" s="154">
        <v>0</v>
      </c>
      <c r="T121" s="154">
        <v>0</v>
      </c>
      <c r="U121" s="152" t="s">
        <v>48</v>
      </c>
      <c r="V121" s="207"/>
    </row>
    <row r="122" spans="1:22" x14ac:dyDescent="0.25">
      <c r="A122" s="151">
        <v>362475</v>
      </c>
      <c r="B122" s="152"/>
      <c r="C122" s="152" t="s">
        <v>411</v>
      </c>
      <c r="D122" s="152" t="s">
        <v>645</v>
      </c>
      <c r="E122" s="152" t="s">
        <v>749</v>
      </c>
      <c r="F122" s="153" t="s">
        <v>752</v>
      </c>
      <c r="G122" s="152" t="s">
        <v>1008</v>
      </c>
      <c r="H122" s="154">
        <v>0</v>
      </c>
      <c r="I122" s="154">
        <v>0</v>
      </c>
      <c r="J122" s="154">
        <v>0</v>
      </c>
      <c r="K122" s="154">
        <v>0</v>
      </c>
      <c r="L122" s="154">
        <v>0</v>
      </c>
      <c r="M122" s="154">
        <v>0</v>
      </c>
      <c r="N122" s="154">
        <v>0</v>
      </c>
      <c r="O122" s="154">
        <v>0</v>
      </c>
      <c r="P122" s="154">
        <v>0</v>
      </c>
      <c r="Q122" s="154">
        <v>0</v>
      </c>
      <c r="R122" s="154">
        <v>0</v>
      </c>
      <c r="S122" s="154">
        <v>0</v>
      </c>
      <c r="T122" s="154">
        <v>0</v>
      </c>
      <c r="U122" s="152" t="s">
        <v>48</v>
      </c>
      <c r="V122" s="207"/>
    </row>
    <row r="123" spans="1:22" ht="30" x14ac:dyDescent="0.25">
      <c r="A123" s="151">
        <v>60003</v>
      </c>
      <c r="B123" s="152" t="s">
        <v>753</v>
      </c>
      <c r="C123" s="152" t="s">
        <v>42</v>
      </c>
      <c r="D123" s="152" t="s">
        <v>43</v>
      </c>
      <c r="E123" s="152" t="s">
        <v>754</v>
      </c>
      <c r="F123" s="153" t="s">
        <v>755</v>
      </c>
      <c r="G123" s="152"/>
      <c r="H123" s="154">
        <v>0</v>
      </c>
      <c r="I123" s="154">
        <v>0</v>
      </c>
      <c r="J123" s="154">
        <v>0</v>
      </c>
      <c r="K123" s="154">
        <v>0</v>
      </c>
      <c r="L123" s="154">
        <v>0</v>
      </c>
      <c r="M123" s="154">
        <v>0</v>
      </c>
      <c r="N123" s="154">
        <v>0</v>
      </c>
      <c r="O123" s="154">
        <v>0</v>
      </c>
      <c r="P123" s="154">
        <v>0</v>
      </c>
      <c r="Q123" s="154">
        <v>0</v>
      </c>
      <c r="R123" s="154">
        <v>0</v>
      </c>
      <c r="S123" s="154">
        <v>0</v>
      </c>
      <c r="T123" s="154">
        <v>0</v>
      </c>
      <c r="U123" s="152" t="s">
        <v>48</v>
      </c>
      <c r="V123" s="207"/>
    </row>
    <row r="124" spans="1:22" x14ac:dyDescent="0.25">
      <c r="A124" s="151" t="s">
        <v>49</v>
      </c>
      <c r="B124" s="152" t="s">
        <v>756</v>
      </c>
      <c r="C124" s="152" t="s">
        <v>42</v>
      </c>
      <c r="D124" s="152" t="s">
        <v>49</v>
      </c>
      <c r="E124" s="152" t="s">
        <v>504</v>
      </c>
      <c r="F124" s="153" t="s">
        <v>757</v>
      </c>
      <c r="G124" s="152"/>
      <c r="H124" s="154">
        <v>0</v>
      </c>
      <c r="I124" s="154">
        <v>0</v>
      </c>
      <c r="J124" s="154">
        <v>0</v>
      </c>
      <c r="K124" s="154">
        <v>0</v>
      </c>
      <c r="L124" s="154">
        <v>0</v>
      </c>
      <c r="M124" s="154">
        <v>0</v>
      </c>
      <c r="N124" s="154">
        <v>0</v>
      </c>
      <c r="O124" s="154">
        <v>0</v>
      </c>
      <c r="P124" s="154">
        <v>0</v>
      </c>
      <c r="Q124" s="154">
        <v>0</v>
      </c>
      <c r="R124" s="154">
        <v>0</v>
      </c>
      <c r="S124" s="154">
        <v>0</v>
      </c>
      <c r="T124" s="154">
        <v>0</v>
      </c>
      <c r="U124" s="152" t="s">
        <v>48</v>
      </c>
      <c r="V124" s="207"/>
    </row>
    <row r="125" spans="1:22" ht="30" x14ac:dyDescent="0.25">
      <c r="A125" s="151">
        <v>924951</v>
      </c>
      <c r="B125" s="152"/>
      <c r="C125" s="152" t="s">
        <v>411</v>
      </c>
      <c r="D125" s="152" t="s">
        <v>645</v>
      </c>
      <c r="E125" s="152" t="s">
        <v>49</v>
      </c>
      <c r="F125" s="153" t="s">
        <v>758</v>
      </c>
      <c r="G125" s="152" t="s">
        <v>1008</v>
      </c>
      <c r="H125" s="154">
        <v>0</v>
      </c>
      <c r="I125" s="154">
        <v>0</v>
      </c>
      <c r="J125" s="154">
        <v>0</v>
      </c>
      <c r="K125" s="154">
        <v>0</v>
      </c>
      <c r="L125" s="154">
        <v>0</v>
      </c>
      <c r="M125" s="154">
        <v>0</v>
      </c>
      <c r="N125" s="154">
        <v>0</v>
      </c>
      <c r="O125" s="154">
        <v>0</v>
      </c>
      <c r="P125" s="154">
        <v>0</v>
      </c>
      <c r="Q125" s="154">
        <v>0</v>
      </c>
      <c r="R125" s="154">
        <v>0</v>
      </c>
      <c r="S125" s="154">
        <v>0</v>
      </c>
      <c r="T125" s="154">
        <v>0</v>
      </c>
      <c r="U125" s="152" t="s">
        <v>48</v>
      </c>
      <c r="V125" s="207"/>
    </row>
    <row r="126" spans="1:22" x14ac:dyDescent="0.25">
      <c r="A126" s="151">
        <v>529111</v>
      </c>
      <c r="B126" s="152"/>
      <c r="C126" s="152" t="s">
        <v>365</v>
      </c>
      <c r="D126" s="152" t="s">
        <v>373</v>
      </c>
      <c r="E126" s="152" t="s">
        <v>708</v>
      </c>
      <c r="F126" s="153" t="s">
        <v>759</v>
      </c>
      <c r="G126" s="152" t="s">
        <v>1008</v>
      </c>
      <c r="H126" s="154">
        <v>0</v>
      </c>
      <c r="I126" s="154">
        <v>0</v>
      </c>
      <c r="J126" s="154">
        <v>0</v>
      </c>
      <c r="K126" s="154">
        <v>0</v>
      </c>
      <c r="L126" s="154">
        <v>0</v>
      </c>
      <c r="M126" s="154">
        <v>0</v>
      </c>
      <c r="N126" s="154">
        <v>0</v>
      </c>
      <c r="O126" s="154">
        <v>0</v>
      </c>
      <c r="P126" s="154">
        <v>0</v>
      </c>
      <c r="Q126" s="154">
        <v>0</v>
      </c>
      <c r="R126" s="154">
        <v>0</v>
      </c>
      <c r="S126" s="154">
        <v>0</v>
      </c>
      <c r="T126" s="154">
        <v>0</v>
      </c>
      <c r="U126" s="152" t="s">
        <v>48</v>
      </c>
      <c r="V126" s="207"/>
    </row>
    <row r="127" spans="1:22" ht="30" x14ac:dyDescent="0.25">
      <c r="A127" s="151">
        <v>596722</v>
      </c>
      <c r="B127" s="152"/>
      <c r="C127" s="152" t="s">
        <v>168</v>
      </c>
      <c r="D127" s="152" t="s">
        <v>310</v>
      </c>
      <c r="E127" s="152" t="s">
        <v>320</v>
      </c>
      <c r="F127" s="153" t="s">
        <v>760</v>
      </c>
      <c r="G127" s="152" t="s">
        <v>1008</v>
      </c>
      <c r="H127" s="154">
        <v>0</v>
      </c>
      <c r="I127" s="154">
        <v>0</v>
      </c>
      <c r="J127" s="154">
        <v>0</v>
      </c>
      <c r="K127" s="154">
        <v>0</v>
      </c>
      <c r="L127" s="154">
        <v>0</v>
      </c>
      <c r="M127" s="154">
        <v>0</v>
      </c>
      <c r="N127" s="154">
        <v>0</v>
      </c>
      <c r="O127" s="154">
        <v>0</v>
      </c>
      <c r="P127" s="154">
        <v>0</v>
      </c>
      <c r="Q127" s="154">
        <v>0</v>
      </c>
      <c r="R127" s="154">
        <v>0</v>
      </c>
      <c r="S127" s="154">
        <v>0</v>
      </c>
      <c r="T127" s="154">
        <v>0</v>
      </c>
      <c r="U127" s="152" t="s">
        <v>48</v>
      </c>
      <c r="V127" s="207"/>
    </row>
    <row r="128" spans="1:22" x14ac:dyDescent="0.25">
      <c r="A128" s="151">
        <v>836285</v>
      </c>
      <c r="B128" s="152"/>
      <c r="C128" s="152" t="s">
        <v>453</v>
      </c>
      <c r="D128" s="152" t="s">
        <v>454</v>
      </c>
      <c r="E128" s="152" t="s">
        <v>455</v>
      </c>
      <c r="F128" s="153" t="s">
        <v>761</v>
      </c>
      <c r="G128" s="152" t="s">
        <v>1008</v>
      </c>
      <c r="H128" s="152">
        <v>0</v>
      </c>
      <c r="I128" s="152">
        <v>0</v>
      </c>
      <c r="J128" s="152">
        <v>0</v>
      </c>
      <c r="K128" s="152">
        <v>0</v>
      </c>
      <c r="L128" s="154">
        <v>0</v>
      </c>
      <c r="M128" s="154">
        <v>0</v>
      </c>
      <c r="N128" s="154">
        <v>0</v>
      </c>
      <c r="O128" s="154">
        <v>0</v>
      </c>
      <c r="P128" s="154">
        <v>0</v>
      </c>
      <c r="Q128" s="154">
        <v>0</v>
      </c>
      <c r="R128" s="154">
        <v>0</v>
      </c>
      <c r="S128" s="154">
        <v>0</v>
      </c>
      <c r="T128" s="154">
        <v>0</v>
      </c>
      <c r="U128" s="152" t="s">
        <v>48</v>
      </c>
      <c r="V128" s="207"/>
    </row>
    <row r="129" spans="1:22" ht="30" x14ac:dyDescent="0.25">
      <c r="A129" s="151" t="s">
        <v>49</v>
      </c>
      <c r="B129" s="152"/>
      <c r="C129" s="152" t="s">
        <v>168</v>
      </c>
      <c r="D129" s="152" t="s">
        <v>307</v>
      </c>
      <c r="E129" s="152" t="s">
        <v>347</v>
      </c>
      <c r="F129" s="153" t="s">
        <v>762</v>
      </c>
      <c r="G129" s="152" t="s">
        <v>1008</v>
      </c>
      <c r="H129" s="154">
        <v>0</v>
      </c>
      <c r="I129" s="154">
        <v>0</v>
      </c>
      <c r="J129" s="154">
        <v>0</v>
      </c>
      <c r="K129" s="154">
        <v>0</v>
      </c>
      <c r="L129" s="154">
        <v>0</v>
      </c>
      <c r="M129" s="154">
        <v>0</v>
      </c>
      <c r="N129" s="154">
        <v>0</v>
      </c>
      <c r="O129" s="154">
        <v>0</v>
      </c>
      <c r="P129" s="154">
        <v>0</v>
      </c>
      <c r="Q129" s="154">
        <v>0</v>
      </c>
      <c r="R129" s="154">
        <v>0</v>
      </c>
      <c r="S129" s="154">
        <v>0</v>
      </c>
      <c r="T129" s="154">
        <v>0</v>
      </c>
      <c r="U129" s="152" t="s">
        <v>48</v>
      </c>
      <c r="V129" s="207"/>
    </row>
    <row r="130" spans="1:22" x14ac:dyDescent="0.25">
      <c r="A130" s="151">
        <v>852184</v>
      </c>
      <c r="B130" s="152"/>
      <c r="C130" s="152" t="s">
        <v>411</v>
      </c>
      <c r="D130" s="152" t="s">
        <v>645</v>
      </c>
      <c r="E130" s="152" t="s">
        <v>49</v>
      </c>
      <c r="F130" s="153" t="s">
        <v>763</v>
      </c>
      <c r="G130" s="152" t="s">
        <v>1008</v>
      </c>
      <c r="H130" s="154">
        <v>0</v>
      </c>
      <c r="I130" s="154">
        <v>0</v>
      </c>
      <c r="J130" s="154">
        <v>0</v>
      </c>
      <c r="K130" s="154">
        <v>0</v>
      </c>
      <c r="L130" s="154">
        <v>0</v>
      </c>
      <c r="M130" s="154">
        <v>0</v>
      </c>
      <c r="N130" s="154">
        <v>0</v>
      </c>
      <c r="O130" s="154">
        <v>0</v>
      </c>
      <c r="P130" s="154">
        <v>0</v>
      </c>
      <c r="Q130" s="154">
        <v>0</v>
      </c>
      <c r="R130" s="154">
        <v>0</v>
      </c>
      <c r="S130" s="154">
        <v>0</v>
      </c>
      <c r="T130" s="154">
        <v>0</v>
      </c>
      <c r="U130" s="152" t="s">
        <v>48</v>
      </c>
      <c r="V130" s="207"/>
    </row>
    <row r="131" spans="1:22" ht="30" x14ac:dyDescent="0.25">
      <c r="A131" s="151">
        <v>372765</v>
      </c>
      <c r="B131" s="152"/>
      <c r="C131" s="152" t="s">
        <v>42</v>
      </c>
      <c r="D131" s="152" t="s">
        <v>431</v>
      </c>
      <c r="E131" s="152" t="s">
        <v>440</v>
      </c>
      <c r="F131" s="153" t="s">
        <v>764</v>
      </c>
      <c r="G131" s="152" t="s">
        <v>1008</v>
      </c>
      <c r="H131" s="154">
        <v>0</v>
      </c>
      <c r="I131" s="154">
        <v>0</v>
      </c>
      <c r="J131" s="154">
        <v>0</v>
      </c>
      <c r="K131" s="154">
        <v>0</v>
      </c>
      <c r="L131" s="154">
        <v>0</v>
      </c>
      <c r="M131" s="154">
        <v>0</v>
      </c>
      <c r="N131" s="154">
        <v>0</v>
      </c>
      <c r="O131" s="154">
        <v>0</v>
      </c>
      <c r="P131" s="154">
        <v>0</v>
      </c>
      <c r="Q131" s="154">
        <v>0</v>
      </c>
      <c r="R131" s="154">
        <v>0</v>
      </c>
      <c r="S131" s="154">
        <v>0</v>
      </c>
      <c r="T131" s="154">
        <v>0</v>
      </c>
      <c r="U131" s="152" t="s">
        <v>48</v>
      </c>
      <c r="V131" s="207"/>
    </row>
    <row r="132" spans="1:22" ht="30" x14ac:dyDescent="0.25">
      <c r="A132" s="151">
        <v>647567</v>
      </c>
      <c r="B132" s="152" t="s">
        <v>765</v>
      </c>
      <c r="C132" s="152" t="s">
        <v>42</v>
      </c>
      <c r="D132" s="152" t="s">
        <v>431</v>
      </c>
      <c r="E132" s="152" t="s">
        <v>440</v>
      </c>
      <c r="F132" s="153" t="s">
        <v>766</v>
      </c>
      <c r="G132" s="152" t="s">
        <v>1008</v>
      </c>
      <c r="H132" s="154">
        <v>0</v>
      </c>
      <c r="I132" s="154">
        <v>0</v>
      </c>
      <c r="J132" s="154">
        <v>0</v>
      </c>
      <c r="K132" s="154">
        <v>0</v>
      </c>
      <c r="L132" s="154">
        <v>0</v>
      </c>
      <c r="M132" s="154">
        <v>0</v>
      </c>
      <c r="N132" s="154">
        <v>0</v>
      </c>
      <c r="O132" s="154">
        <v>0</v>
      </c>
      <c r="P132" s="154">
        <v>0</v>
      </c>
      <c r="Q132" s="154">
        <v>0</v>
      </c>
      <c r="R132" s="154">
        <v>0</v>
      </c>
      <c r="S132" s="154">
        <v>0</v>
      </c>
      <c r="T132" s="154">
        <v>0</v>
      </c>
      <c r="U132" s="152" t="s">
        <v>48</v>
      </c>
      <c r="V132" s="207"/>
    </row>
    <row r="133" spans="1:22" ht="30" x14ac:dyDescent="0.25">
      <c r="A133" s="151">
        <v>7017</v>
      </c>
      <c r="B133" s="152"/>
      <c r="C133" s="152" t="s">
        <v>466</v>
      </c>
      <c r="D133" s="152" t="s">
        <v>467</v>
      </c>
      <c r="E133" s="152" t="s">
        <v>696</v>
      </c>
      <c r="F133" s="153" t="s">
        <v>767</v>
      </c>
      <c r="G133" s="152" t="s">
        <v>1008</v>
      </c>
      <c r="H133" s="154">
        <v>0</v>
      </c>
      <c r="I133" s="154">
        <v>0</v>
      </c>
      <c r="J133" s="154">
        <v>0</v>
      </c>
      <c r="K133" s="154">
        <v>0</v>
      </c>
      <c r="L133" s="154">
        <v>0</v>
      </c>
      <c r="M133" s="154">
        <v>0</v>
      </c>
      <c r="N133" s="154">
        <v>0</v>
      </c>
      <c r="O133" s="154">
        <v>0</v>
      </c>
      <c r="P133" s="154">
        <v>0</v>
      </c>
      <c r="Q133" s="154">
        <v>0</v>
      </c>
      <c r="R133" s="154">
        <v>0</v>
      </c>
      <c r="S133" s="154">
        <v>0</v>
      </c>
      <c r="T133" s="154">
        <v>0</v>
      </c>
      <c r="U133" s="152" t="s">
        <v>48</v>
      </c>
      <c r="V133" s="207"/>
    </row>
    <row r="134" spans="1:22" ht="30" x14ac:dyDescent="0.25">
      <c r="A134" s="151">
        <v>362666</v>
      </c>
      <c r="B134" s="152"/>
      <c r="C134" s="152" t="s">
        <v>42</v>
      </c>
      <c r="D134" s="152" t="s">
        <v>431</v>
      </c>
      <c r="E134" s="152" t="s">
        <v>440</v>
      </c>
      <c r="F134" s="153" t="s">
        <v>768</v>
      </c>
      <c r="G134" s="152" t="s">
        <v>1008</v>
      </c>
      <c r="H134" s="154">
        <v>0</v>
      </c>
      <c r="I134" s="154">
        <v>0</v>
      </c>
      <c r="J134" s="154">
        <v>0</v>
      </c>
      <c r="K134" s="154">
        <v>0</v>
      </c>
      <c r="L134" s="154">
        <v>0</v>
      </c>
      <c r="M134" s="154">
        <v>0</v>
      </c>
      <c r="N134" s="154">
        <v>0</v>
      </c>
      <c r="O134" s="154">
        <v>0</v>
      </c>
      <c r="P134" s="154">
        <v>0</v>
      </c>
      <c r="Q134" s="154">
        <v>0</v>
      </c>
      <c r="R134" s="154">
        <v>0</v>
      </c>
      <c r="S134" s="154">
        <v>0</v>
      </c>
      <c r="T134" s="154">
        <v>0</v>
      </c>
      <c r="U134" s="152" t="s">
        <v>48</v>
      </c>
      <c r="V134" s="207"/>
    </row>
    <row r="135" spans="1:22" x14ac:dyDescent="0.25">
      <c r="A135" s="151">
        <v>61043</v>
      </c>
      <c r="B135" s="152" t="s">
        <v>769</v>
      </c>
      <c r="C135" s="152" t="s">
        <v>42</v>
      </c>
      <c r="D135" s="152" t="s">
        <v>43</v>
      </c>
      <c r="E135" s="152" t="s">
        <v>770</v>
      </c>
      <c r="F135" s="153" t="s">
        <v>771</v>
      </c>
      <c r="G135" s="152"/>
      <c r="H135" s="154">
        <v>0</v>
      </c>
      <c r="I135" s="154">
        <v>0</v>
      </c>
      <c r="J135" s="154">
        <v>0</v>
      </c>
      <c r="K135" s="154">
        <v>0</v>
      </c>
      <c r="L135" s="154">
        <v>0</v>
      </c>
      <c r="M135" s="154">
        <v>0</v>
      </c>
      <c r="N135" s="154">
        <v>0</v>
      </c>
      <c r="O135" s="154">
        <v>0</v>
      </c>
      <c r="P135" s="154">
        <v>0</v>
      </c>
      <c r="Q135" s="154">
        <v>0</v>
      </c>
      <c r="R135" s="154">
        <v>0</v>
      </c>
      <c r="S135" s="154">
        <v>0</v>
      </c>
      <c r="T135" s="154">
        <v>0</v>
      </c>
      <c r="U135" s="152" t="s">
        <v>48</v>
      </c>
      <c r="V135" s="207"/>
    </row>
    <row r="136" spans="1:22" ht="30" x14ac:dyDescent="0.25">
      <c r="A136" s="151">
        <v>64727</v>
      </c>
      <c r="B136" s="152" t="s">
        <v>772</v>
      </c>
      <c r="C136" s="152" t="s">
        <v>365</v>
      </c>
      <c r="D136" s="152" t="s">
        <v>366</v>
      </c>
      <c r="E136" s="152" t="s">
        <v>379</v>
      </c>
      <c r="F136" s="153" t="s">
        <v>773</v>
      </c>
      <c r="G136" s="152" t="s">
        <v>1008</v>
      </c>
      <c r="H136" s="154">
        <v>0</v>
      </c>
      <c r="I136" s="154">
        <v>0</v>
      </c>
      <c r="J136" s="154">
        <v>0</v>
      </c>
      <c r="K136" s="154">
        <v>0</v>
      </c>
      <c r="L136" s="154">
        <v>0</v>
      </c>
      <c r="M136" s="154">
        <v>0</v>
      </c>
      <c r="N136" s="154">
        <v>0</v>
      </c>
      <c r="O136" s="154">
        <v>0</v>
      </c>
      <c r="P136" s="154">
        <v>0</v>
      </c>
      <c r="Q136" s="154">
        <v>0</v>
      </c>
      <c r="R136" s="154">
        <v>0</v>
      </c>
      <c r="S136" s="154">
        <v>0</v>
      </c>
      <c r="T136" s="154">
        <v>0</v>
      </c>
      <c r="U136" s="152" t="s">
        <v>48</v>
      </c>
      <c r="V136" s="207"/>
    </row>
    <row r="137" spans="1:22" x14ac:dyDescent="0.25">
      <c r="A137" s="151">
        <v>70166</v>
      </c>
      <c r="B137" s="152" t="s">
        <v>776</v>
      </c>
      <c r="C137" s="152" t="s">
        <v>42</v>
      </c>
      <c r="D137" s="152" t="s">
        <v>122</v>
      </c>
      <c r="E137" s="152" t="s">
        <v>144</v>
      </c>
      <c r="F137" s="153" t="s">
        <v>777</v>
      </c>
      <c r="G137" s="152"/>
      <c r="H137" s="154">
        <v>0</v>
      </c>
      <c r="I137" s="154">
        <v>0</v>
      </c>
      <c r="J137" s="154">
        <v>0</v>
      </c>
      <c r="K137" s="154">
        <v>0</v>
      </c>
      <c r="L137" s="154">
        <v>0</v>
      </c>
      <c r="M137" s="154">
        <v>0</v>
      </c>
      <c r="N137" s="154">
        <v>0</v>
      </c>
      <c r="O137" s="154">
        <v>0</v>
      </c>
      <c r="P137" s="154">
        <v>0</v>
      </c>
      <c r="Q137" s="154">
        <v>0</v>
      </c>
      <c r="R137" s="154">
        <v>0</v>
      </c>
      <c r="S137" s="154">
        <v>0</v>
      </c>
      <c r="T137" s="154">
        <v>0</v>
      </c>
      <c r="U137" s="152" t="s">
        <v>48</v>
      </c>
      <c r="V137" s="207"/>
    </row>
    <row r="138" spans="1:22" ht="30" x14ac:dyDescent="0.25">
      <c r="A138" s="151">
        <v>70155</v>
      </c>
      <c r="B138" s="152" t="s">
        <v>778</v>
      </c>
      <c r="C138" s="152" t="s">
        <v>42</v>
      </c>
      <c r="D138" s="152" t="s">
        <v>122</v>
      </c>
      <c r="E138" s="152" t="s">
        <v>144</v>
      </c>
      <c r="F138" s="153" t="s">
        <v>779</v>
      </c>
      <c r="G138" s="152"/>
      <c r="H138" s="154">
        <v>0</v>
      </c>
      <c r="I138" s="154">
        <v>0</v>
      </c>
      <c r="J138" s="154">
        <v>0</v>
      </c>
      <c r="K138" s="154">
        <v>0</v>
      </c>
      <c r="L138" s="154">
        <v>0</v>
      </c>
      <c r="M138" s="154">
        <v>0</v>
      </c>
      <c r="N138" s="154">
        <v>0</v>
      </c>
      <c r="O138" s="154">
        <v>0</v>
      </c>
      <c r="P138" s="154">
        <v>0</v>
      </c>
      <c r="Q138" s="154">
        <v>0</v>
      </c>
      <c r="R138" s="154">
        <v>0</v>
      </c>
      <c r="S138" s="154">
        <v>0</v>
      </c>
      <c r="T138" s="154">
        <v>0</v>
      </c>
      <c r="U138" s="152" t="s">
        <v>48</v>
      </c>
      <c r="V138" s="207"/>
    </row>
    <row r="139" spans="1:22" x14ac:dyDescent="0.25">
      <c r="A139" s="151">
        <v>386743</v>
      </c>
      <c r="B139" s="152"/>
      <c r="C139" s="152" t="s">
        <v>411</v>
      </c>
      <c r="D139" s="152" t="s">
        <v>645</v>
      </c>
      <c r="E139" s="152" t="s">
        <v>780</v>
      </c>
      <c r="F139" s="153" t="s">
        <v>781</v>
      </c>
      <c r="G139" s="152" t="s">
        <v>1008</v>
      </c>
      <c r="H139" s="154">
        <v>0</v>
      </c>
      <c r="I139" s="154">
        <v>0</v>
      </c>
      <c r="J139" s="154">
        <v>0</v>
      </c>
      <c r="K139" s="154">
        <v>0</v>
      </c>
      <c r="L139" s="154">
        <v>0</v>
      </c>
      <c r="M139" s="154">
        <v>0</v>
      </c>
      <c r="N139" s="154">
        <v>0</v>
      </c>
      <c r="O139" s="154">
        <v>0</v>
      </c>
      <c r="P139" s="154">
        <v>0</v>
      </c>
      <c r="Q139" s="154">
        <v>0</v>
      </c>
      <c r="R139" s="154">
        <v>0</v>
      </c>
      <c r="S139" s="154">
        <v>0</v>
      </c>
      <c r="T139" s="154">
        <v>0</v>
      </c>
      <c r="U139" s="152" t="s">
        <v>48</v>
      </c>
      <c r="V139" s="207"/>
    </row>
    <row r="140" spans="1:22" ht="30" x14ac:dyDescent="0.25">
      <c r="A140" s="151">
        <v>924955</v>
      </c>
      <c r="B140" s="152"/>
      <c r="C140" s="152" t="s">
        <v>411</v>
      </c>
      <c r="D140" s="152" t="s">
        <v>645</v>
      </c>
      <c r="E140" s="152" t="s">
        <v>49</v>
      </c>
      <c r="F140" s="153" t="s">
        <v>782</v>
      </c>
      <c r="G140" s="152" t="s">
        <v>1008</v>
      </c>
      <c r="H140" s="154">
        <v>0</v>
      </c>
      <c r="I140" s="154">
        <v>0</v>
      </c>
      <c r="J140" s="154">
        <v>0</v>
      </c>
      <c r="K140" s="154">
        <v>0</v>
      </c>
      <c r="L140" s="154">
        <v>0</v>
      </c>
      <c r="M140" s="154">
        <v>0</v>
      </c>
      <c r="N140" s="154">
        <v>0</v>
      </c>
      <c r="O140" s="154">
        <v>0</v>
      </c>
      <c r="P140" s="154">
        <v>0</v>
      </c>
      <c r="Q140" s="154">
        <v>0</v>
      </c>
      <c r="R140" s="154">
        <v>0</v>
      </c>
      <c r="S140" s="154">
        <v>0</v>
      </c>
      <c r="T140" s="154">
        <v>0</v>
      </c>
      <c r="U140" s="152" t="s">
        <v>48</v>
      </c>
      <c r="V140" s="207"/>
    </row>
    <row r="141" spans="1:22" ht="30" x14ac:dyDescent="0.25">
      <c r="A141" s="151">
        <v>378979</v>
      </c>
      <c r="B141" s="152" t="s">
        <v>783</v>
      </c>
      <c r="C141" s="152" t="s">
        <v>466</v>
      </c>
      <c r="D141" s="152" t="s">
        <v>472</v>
      </c>
      <c r="E141" s="152" t="s">
        <v>784</v>
      </c>
      <c r="F141" s="153" t="s">
        <v>785</v>
      </c>
      <c r="G141" s="152" t="s">
        <v>1008</v>
      </c>
      <c r="H141" s="154">
        <v>0</v>
      </c>
      <c r="I141" s="154">
        <v>0</v>
      </c>
      <c r="J141" s="154">
        <v>0</v>
      </c>
      <c r="K141" s="154">
        <v>0</v>
      </c>
      <c r="L141" s="154">
        <v>0</v>
      </c>
      <c r="M141" s="154">
        <v>0</v>
      </c>
      <c r="N141" s="154">
        <v>0</v>
      </c>
      <c r="O141" s="154">
        <v>0</v>
      </c>
      <c r="P141" s="154">
        <v>0</v>
      </c>
      <c r="Q141" s="154">
        <v>0</v>
      </c>
      <c r="R141" s="154">
        <v>0</v>
      </c>
      <c r="S141" s="154">
        <v>0</v>
      </c>
      <c r="T141" s="154">
        <v>0</v>
      </c>
      <c r="U141" s="152" t="s">
        <v>48</v>
      </c>
      <c r="V141" s="207"/>
    </row>
    <row r="142" spans="1:22" x14ac:dyDescent="0.25">
      <c r="A142" s="151" t="s">
        <v>49</v>
      </c>
      <c r="B142" s="152"/>
      <c r="C142" s="152" t="s">
        <v>466</v>
      </c>
      <c r="D142" s="152" t="s">
        <v>467</v>
      </c>
      <c r="E142" s="152" t="s">
        <v>696</v>
      </c>
      <c r="F142" s="153" t="s">
        <v>786</v>
      </c>
      <c r="G142" s="152" t="s">
        <v>1008</v>
      </c>
      <c r="H142" s="154">
        <v>0</v>
      </c>
      <c r="I142" s="154">
        <v>0</v>
      </c>
      <c r="J142" s="154">
        <v>0</v>
      </c>
      <c r="K142" s="154">
        <v>0</v>
      </c>
      <c r="L142" s="154">
        <v>0</v>
      </c>
      <c r="M142" s="154">
        <v>0</v>
      </c>
      <c r="N142" s="154">
        <v>0</v>
      </c>
      <c r="O142" s="154">
        <v>0</v>
      </c>
      <c r="P142" s="154">
        <v>0</v>
      </c>
      <c r="Q142" s="154">
        <v>0</v>
      </c>
      <c r="R142" s="154">
        <v>0</v>
      </c>
      <c r="S142" s="154">
        <v>0</v>
      </c>
      <c r="T142" s="154">
        <v>0</v>
      </c>
      <c r="U142" s="152" t="s">
        <v>48</v>
      </c>
      <c r="V142" s="207"/>
    </row>
    <row r="143" spans="1:22" x14ac:dyDescent="0.25">
      <c r="A143" s="151">
        <v>379769</v>
      </c>
      <c r="B143" s="152"/>
      <c r="C143" s="152" t="s">
        <v>411</v>
      </c>
      <c r="D143" s="152" t="s">
        <v>645</v>
      </c>
      <c r="E143" s="152" t="s">
        <v>749</v>
      </c>
      <c r="F143" s="153" t="s">
        <v>787</v>
      </c>
      <c r="G143" s="152"/>
      <c r="H143" s="154">
        <v>0</v>
      </c>
      <c r="I143" s="154">
        <v>0</v>
      </c>
      <c r="J143" s="154">
        <v>0</v>
      </c>
      <c r="K143" s="154">
        <v>0</v>
      </c>
      <c r="L143" s="154">
        <v>0</v>
      </c>
      <c r="M143" s="154">
        <v>0</v>
      </c>
      <c r="N143" s="154">
        <v>0</v>
      </c>
      <c r="O143" s="154">
        <v>0</v>
      </c>
      <c r="P143" s="154">
        <v>0</v>
      </c>
      <c r="Q143" s="154">
        <v>0</v>
      </c>
      <c r="R143" s="154">
        <v>0</v>
      </c>
      <c r="S143" s="154">
        <v>0</v>
      </c>
      <c r="T143" s="154">
        <v>0</v>
      </c>
      <c r="U143" s="152" t="s">
        <v>48</v>
      </c>
      <c r="V143" s="207"/>
    </row>
    <row r="144" spans="1:22" ht="30" x14ac:dyDescent="0.25">
      <c r="A144" s="151">
        <v>67798</v>
      </c>
      <c r="B144" s="152" t="s">
        <v>788</v>
      </c>
      <c r="C144" s="152" t="s">
        <v>42</v>
      </c>
      <c r="D144" s="152" t="s">
        <v>122</v>
      </c>
      <c r="E144" s="152" t="s">
        <v>151</v>
      </c>
      <c r="F144" s="153" t="s">
        <v>789</v>
      </c>
      <c r="G144" s="152"/>
      <c r="H144" s="154">
        <v>0</v>
      </c>
      <c r="I144" s="154">
        <v>0</v>
      </c>
      <c r="J144" s="154">
        <v>0</v>
      </c>
      <c r="K144" s="154">
        <v>0</v>
      </c>
      <c r="L144" s="154">
        <v>0</v>
      </c>
      <c r="M144" s="154">
        <v>0</v>
      </c>
      <c r="N144" s="154">
        <v>0</v>
      </c>
      <c r="O144" s="154">
        <v>0</v>
      </c>
      <c r="P144" s="154">
        <v>0</v>
      </c>
      <c r="Q144" s="154">
        <v>0</v>
      </c>
      <c r="R144" s="154">
        <v>0</v>
      </c>
      <c r="S144" s="154">
        <v>0</v>
      </c>
      <c r="T144" s="154">
        <v>0</v>
      </c>
      <c r="U144" s="152" t="s">
        <v>48</v>
      </c>
      <c r="V144" s="207"/>
    </row>
    <row r="145" spans="1:22" x14ac:dyDescent="0.25">
      <c r="A145" s="151" t="s">
        <v>49</v>
      </c>
      <c r="B145" s="152"/>
      <c r="C145" s="152" t="s">
        <v>466</v>
      </c>
      <c r="D145" s="152" t="s">
        <v>472</v>
      </c>
      <c r="E145" s="152" t="s">
        <v>784</v>
      </c>
      <c r="F145" s="153" t="s">
        <v>790</v>
      </c>
      <c r="G145" s="152" t="s">
        <v>1008</v>
      </c>
      <c r="H145" s="154">
        <v>0</v>
      </c>
      <c r="I145" s="154">
        <v>0</v>
      </c>
      <c r="J145" s="154">
        <v>0</v>
      </c>
      <c r="K145" s="154">
        <v>0</v>
      </c>
      <c r="L145" s="154">
        <v>0</v>
      </c>
      <c r="M145" s="154">
        <v>0</v>
      </c>
      <c r="N145" s="154">
        <v>0</v>
      </c>
      <c r="O145" s="154">
        <v>0</v>
      </c>
      <c r="P145" s="154">
        <v>0</v>
      </c>
      <c r="Q145" s="154">
        <v>0</v>
      </c>
      <c r="R145" s="154">
        <v>0</v>
      </c>
      <c r="S145" s="154">
        <v>0</v>
      </c>
      <c r="T145" s="154">
        <v>0</v>
      </c>
      <c r="U145" s="152" t="s">
        <v>48</v>
      </c>
      <c r="V145" s="207"/>
    </row>
    <row r="146" spans="1:22" ht="30" x14ac:dyDescent="0.25">
      <c r="A146" s="151">
        <v>350377</v>
      </c>
      <c r="B146" s="152" t="s">
        <v>791</v>
      </c>
      <c r="C146" s="152" t="s">
        <v>168</v>
      </c>
      <c r="D146" s="152" t="s">
        <v>310</v>
      </c>
      <c r="E146" s="152" t="s">
        <v>320</v>
      </c>
      <c r="F146" s="153" t="s">
        <v>792</v>
      </c>
      <c r="G146" s="152" t="s">
        <v>1008</v>
      </c>
      <c r="H146" s="154">
        <v>0</v>
      </c>
      <c r="I146" s="154">
        <v>0</v>
      </c>
      <c r="J146" s="154">
        <v>0</v>
      </c>
      <c r="K146" s="154">
        <v>0</v>
      </c>
      <c r="L146" s="154">
        <v>0</v>
      </c>
      <c r="M146" s="154">
        <v>0</v>
      </c>
      <c r="N146" s="154">
        <v>0</v>
      </c>
      <c r="O146" s="154">
        <v>0</v>
      </c>
      <c r="P146" s="154">
        <v>0</v>
      </c>
      <c r="Q146" s="154">
        <v>0</v>
      </c>
      <c r="R146" s="154">
        <v>0</v>
      </c>
      <c r="S146" s="154">
        <v>0</v>
      </c>
      <c r="T146" s="154">
        <v>0</v>
      </c>
      <c r="U146" s="152" t="s">
        <v>48</v>
      </c>
      <c r="V146" s="207"/>
    </row>
    <row r="147" spans="1:22" ht="60" x14ac:dyDescent="0.25">
      <c r="A147" s="151">
        <v>534242</v>
      </c>
      <c r="B147" s="152" t="s">
        <v>793</v>
      </c>
      <c r="C147" s="152" t="s">
        <v>168</v>
      </c>
      <c r="D147" s="152" t="s">
        <v>310</v>
      </c>
      <c r="E147" s="152" t="s">
        <v>320</v>
      </c>
      <c r="F147" s="153" t="s">
        <v>794</v>
      </c>
      <c r="G147" s="152" t="s">
        <v>1008</v>
      </c>
      <c r="H147" s="154">
        <v>0</v>
      </c>
      <c r="I147" s="154">
        <v>0</v>
      </c>
      <c r="J147" s="154">
        <v>0</v>
      </c>
      <c r="K147" s="154">
        <v>0</v>
      </c>
      <c r="L147" s="154">
        <v>0</v>
      </c>
      <c r="M147" s="154">
        <v>0</v>
      </c>
      <c r="N147" s="154">
        <v>0</v>
      </c>
      <c r="O147" s="154">
        <v>0</v>
      </c>
      <c r="P147" s="154">
        <v>0</v>
      </c>
      <c r="Q147" s="154">
        <v>0</v>
      </c>
      <c r="R147" s="154">
        <v>0</v>
      </c>
      <c r="S147" s="154">
        <v>0</v>
      </c>
      <c r="T147" s="154">
        <v>0</v>
      </c>
      <c r="U147" s="152" t="s">
        <v>48</v>
      </c>
      <c r="V147" s="207" t="s">
        <v>795</v>
      </c>
    </row>
    <row r="148" spans="1:22" ht="30" x14ac:dyDescent="0.25">
      <c r="A148" s="151">
        <v>444437</v>
      </c>
      <c r="B148" s="152" t="s">
        <v>796</v>
      </c>
      <c r="C148" s="152" t="s">
        <v>42</v>
      </c>
      <c r="D148" s="152" t="s">
        <v>112</v>
      </c>
      <c r="E148" s="152" t="s">
        <v>113</v>
      </c>
      <c r="F148" s="153" t="s">
        <v>797</v>
      </c>
      <c r="G148" s="152"/>
      <c r="H148" s="154">
        <v>0</v>
      </c>
      <c r="I148" s="154">
        <v>0</v>
      </c>
      <c r="J148" s="154">
        <v>0</v>
      </c>
      <c r="K148" s="154">
        <v>0</v>
      </c>
      <c r="L148" s="154">
        <v>0</v>
      </c>
      <c r="M148" s="154">
        <v>0</v>
      </c>
      <c r="N148" s="154">
        <v>0</v>
      </c>
      <c r="O148" s="154">
        <v>0</v>
      </c>
      <c r="P148" s="154">
        <v>0</v>
      </c>
      <c r="Q148" s="154">
        <v>0</v>
      </c>
      <c r="R148" s="154">
        <v>0</v>
      </c>
      <c r="S148" s="154">
        <v>0</v>
      </c>
      <c r="T148" s="154">
        <v>0</v>
      </c>
      <c r="U148" s="152" t="s">
        <v>48</v>
      </c>
      <c r="V148" s="207"/>
    </row>
    <row r="149" spans="1:22" ht="30" x14ac:dyDescent="0.25">
      <c r="A149" s="151">
        <v>786187</v>
      </c>
      <c r="B149" s="152" t="s">
        <v>798</v>
      </c>
      <c r="C149" s="152" t="s">
        <v>42</v>
      </c>
      <c r="D149" s="152" t="s">
        <v>112</v>
      </c>
      <c r="E149" s="152" t="s">
        <v>113</v>
      </c>
      <c r="F149" s="153" t="s">
        <v>799</v>
      </c>
      <c r="G149" s="152"/>
      <c r="H149" s="154">
        <v>0</v>
      </c>
      <c r="I149" s="154">
        <v>0</v>
      </c>
      <c r="J149" s="154">
        <v>0</v>
      </c>
      <c r="K149" s="154">
        <v>0</v>
      </c>
      <c r="L149" s="154">
        <v>0</v>
      </c>
      <c r="M149" s="154">
        <v>0</v>
      </c>
      <c r="N149" s="154">
        <v>0</v>
      </c>
      <c r="O149" s="154">
        <v>0</v>
      </c>
      <c r="P149" s="154">
        <v>0</v>
      </c>
      <c r="Q149" s="154">
        <v>0</v>
      </c>
      <c r="R149" s="154">
        <v>0</v>
      </c>
      <c r="S149" s="154">
        <v>0</v>
      </c>
      <c r="T149" s="154">
        <v>0</v>
      </c>
      <c r="U149" s="152" t="s">
        <v>48</v>
      </c>
      <c r="V149" s="207"/>
    </row>
    <row r="150" spans="1:22" ht="30" x14ac:dyDescent="0.25">
      <c r="A150" s="151">
        <v>373582</v>
      </c>
      <c r="B150" s="152"/>
      <c r="C150" s="152" t="s">
        <v>168</v>
      </c>
      <c r="D150" s="152" t="s">
        <v>310</v>
      </c>
      <c r="E150" s="152" t="s">
        <v>320</v>
      </c>
      <c r="F150" s="153" t="s">
        <v>800</v>
      </c>
      <c r="G150" s="152" t="s">
        <v>1008</v>
      </c>
      <c r="H150" s="154">
        <v>0</v>
      </c>
      <c r="I150" s="154">
        <v>0</v>
      </c>
      <c r="J150" s="154">
        <v>0</v>
      </c>
      <c r="K150" s="154">
        <v>0</v>
      </c>
      <c r="L150" s="154">
        <v>0</v>
      </c>
      <c r="M150" s="154">
        <v>0</v>
      </c>
      <c r="N150" s="154">
        <v>0</v>
      </c>
      <c r="O150" s="154">
        <v>0</v>
      </c>
      <c r="P150" s="154">
        <v>0</v>
      </c>
      <c r="Q150" s="154">
        <v>0</v>
      </c>
      <c r="R150" s="154">
        <v>0</v>
      </c>
      <c r="S150" s="154">
        <v>0</v>
      </c>
      <c r="T150" s="154">
        <v>0</v>
      </c>
      <c r="U150" s="152" t="s">
        <v>48</v>
      </c>
      <c r="V150" s="207"/>
    </row>
    <row r="151" spans="1:22" x14ac:dyDescent="0.25">
      <c r="A151" s="151">
        <v>845445</v>
      </c>
      <c r="B151" s="152" t="s">
        <v>801</v>
      </c>
      <c r="C151" s="152" t="s">
        <v>42</v>
      </c>
      <c r="D151" s="152" t="s">
        <v>122</v>
      </c>
      <c r="E151" s="152" t="s">
        <v>144</v>
      </c>
      <c r="F151" s="153" t="s">
        <v>802</v>
      </c>
      <c r="G151" s="152"/>
      <c r="H151" s="154">
        <v>0</v>
      </c>
      <c r="I151" s="154">
        <v>0</v>
      </c>
      <c r="J151" s="154">
        <v>0</v>
      </c>
      <c r="K151" s="154">
        <v>0</v>
      </c>
      <c r="L151" s="154">
        <v>0</v>
      </c>
      <c r="M151" s="154">
        <v>0</v>
      </c>
      <c r="N151" s="154">
        <v>0</v>
      </c>
      <c r="O151" s="154">
        <v>0</v>
      </c>
      <c r="P151" s="154">
        <v>0</v>
      </c>
      <c r="Q151" s="154">
        <v>0</v>
      </c>
      <c r="R151" s="154">
        <v>0</v>
      </c>
      <c r="S151" s="154">
        <v>0</v>
      </c>
      <c r="T151" s="154">
        <v>0</v>
      </c>
      <c r="U151" s="152" t="s">
        <v>48</v>
      </c>
      <c r="V151" s="207"/>
    </row>
    <row r="152" spans="1:22" ht="30" x14ac:dyDescent="0.25">
      <c r="A152" s="151">
        <v>350426</v>
      </c>
      <c r="B152" s="152" t="s">
        <v>803</v>
      </c>
      <c r="C152" s="152" t="s">
        <v>168</v>
      </c>
      <c r="D152" s="152" t="s">
        <v>310</v>
      </c>
      <c r="E152" s="152" t="s">
        <v>320</v>
      </c>
      <c r="F152" s="153" t="s">
        <v>804</v>
      </c>
      <c r="G152" s="152" t="s">
        <v>1008</v>
      </c>
      <c r="H152" s="154">
        <v>0</v>
      </c>
      <c r="I152" s="154">
        <v>0</v>
      </c>
      <c r="J152" s="154">
        <v>0</v>
      </c>
      <c r="K152" s="154">
        <v>0</v>
      </c>
      <c r="L152" s="154">
        <v>0</v>
      </c>
      <c r="M152" s="154">
        <v>0</v>
      </c>
      <c r="N152" s="154">
        <v>0</v>
      </c>
      <c r="O152" s="154">
        <v>0</v>
      </c>
      <c r="P152" s="154">
        <v>0</v>
      </c>
      <c r="Q152" s="154">
        <v>0</v>
      </c>
      <c r="R152" s="154">
        <v>0</v>
      </c>
      <c r="S152" s="154">
        <v>0</v>
      </c>
      <c r="T152" s="154">
        <v>0</v>
      </c>
      <c r="U152" s="152" t="s">
        <v>48</v>
      </c>
      <c r="V152" s="207"/>
    </row>
    <row r="153" spans="1:22" ht="30" x14ac:dyDescent="0.25">
      <c r="A153" s="151">
        <v>379346</v>
      </c>
      <c r="B153" s="152"/>
      <c r="C153" s="152" t="s">
        <v>42</v>
      </c>
      <c r="D153" s="152" t="s">
        <v>431</v>
      </c>
      <c r="E153" s="152" t="s">
        <v>432</v>
      </c>
      <c r="F153" s="153" t="s">
        <v>805</v>
      </c>
      <c r="G153" s="152" t="s">
        <v>1008</v>
      </c>
      <c r="H153" s="154">
        <v>0</v>
      </c>
      <c r="I153" s="154">
        <v>0</v>
      </c>
      <c r="J153" s="154">
        <v>0</v>
      </c>
      <c r="K153" s="154">
        <v>0</v>
      </c>
      <c r="L153" s="154">
        <v>0</v>
      </c>
      <c r="M153" s="154">
        <v>0</v>
      </c>
      <c r="N153" s="154">
        <v>0</v>
      </c>
      <c r="O153" s="154">
        <v>0</v>
      </c>
      <c r="P153" s="154">
        <v>0</v>
      </c>
      <c r="Q153" s="154">
        <v>0</v>
      </c>
      <c r="R153" s="154">
        <v>0</v>
      </c>
      <c r="S153" s="154">
        <v>0</v>
      </c>
      <c r="T153" s="154">
        <v>0</v>
      </c>
      <c r="U153" s="152" t="s">
        <v>48</v>
      </c>
      <c r="V153" s="207"/>
    </row>
    <row r="154" spans="1:22" ht="30" x14ac:dyDescent="0.25">
      <c r="A154" s="151">
        <v>543966</v>
      </c>
      <c r="B154" s="152"/>
      <c r="C154" s="152" t="s">
        <v>365</v>
      </c>
      <c r="D154" s="152" t="s">
        <v>366</v>
      </c>
      <c r="E154" s="152" t="s">
        <v>370</v>
      </c>
      <c r="F154" s="153" t="s">
        <v>806</v>
      </c>
      <c r="G154" s="152" t="s">
        <v>1008</v>
      </c>
      <c r="H154" s="154">
        <v>0</v>
      </c>
      <c r="I154" s="154">
        <v>0</v>
      </c>
      <c r="J154" s="154">
        <v>0</v>
      </c>
      <c r="K154" s="154">
        <v>0</v>
      </c>
      <c r="L154" s="154">
        <v>0</v>
      </c>
      <c r="M154" s="154">
        <v>0</v>
      </c>
      <c r="N154" s="154">
        <v>0</v>
      </c>
      <c r="O154" s="154">
        <v>0</v>
      </c>
      <c r="P154" s="154">
        <v>0</v>
      </c>
      <c r="Q154" s="154">
        <v>0</v>
      </c>
      <c r="R154" s="154">
        <v>0</v>
      </c>
      <c r="S154" s="154">
        <v>0</v>
      </c>
      <c r="T154" s="154">
        <v>0</v>
      </c>
      <c r="U154" s="152" t="s">
        <v>48</v>
      </c>
      <c r="V154" s="207"/>
    </row>
    <row r="155" spans="1:22" ht="30" x14ac:dyDescent="0.25">
      <c r="A155" s="151">
        <v>3733625</v>
      </c>
      <c r="B155" s="152" t="s">
        <v>807</v>
      </c>
      <c r="C155" s="152" t="s">
        <v>411</v>
      </c>
      <c r="D155" s="152" t="s">
        <v>645</v>
      </c>
      <c r="E155" s="152" t="s">
        <v>413</v>
      </c>
      <c r="F155" s="153" t="s">
        <v>808</v>
      </c>
      <c r="G155" s="152" t="s">
        <v>1008</v>
      </c>
      <c r="H155" s="154">
        <v>0</v>
      </c>
      <c r="I155" s="154">
        <v>0</v>
      </c>
      <c r="J155" s="154">
        <v>0</v>
      </c>
      <c r="K155" s="154">
        <v>0</v>
      </c>
      <c r="L155" s="154">
        <v>0</v>
      </c>
      <c r="M155" s="154">
        <v>0</v>
      </c>
      <c r="N155" s="154">
        <v>0</v>
      </c>
      <c r="O155" s="154">
        <v>0</v>
      </c>
      <c r="P155" s="154">
        <v>0</v>
      </c>
      <c r="Q155" s="154">
        <v>0</v>
      </c>
      <c r="R155" s="154">
        <v>0</v>
      </c>
      <c r="S155" s="154">
        <v>0</v>
      </c>
      <c r="T155" s="154">
        <v>0</v>
      </c>
      <c r="U155" s="152" t="s">
        <v>48</v>
      </c>
      <c r="V155" s="207"/>
    </row>
    <row r="156" spans="1:22" ht="30" x14ac:dyDescent="0.25">
      <c r="A156" s="151">
        <v>526690</v>
      </c>
      <c r="B156" s="152"/>
      <c r="C156" s="152" t="s">
        <v>365</v>
      </c>
      <c r="D156" s="152" t="s">
        <v>366</v>
      </c>
      <c r="E156" s="152" t="s">
        <v>389</v>
      </c>
      <c r="F156" s="153" t="s">
        <v>809</v>
      </c>
      <c r="G156" s="152" t="s">
        <v>1008</v>
      </c>
      <c r="H156" s="154">
        <v>0</v>
      </c>
      <c r="I156" s="154">
        <v>0</v>
      </c>
      <c r="J156" s="154">
        <v>0</v>
      </c>
      <c r="K156" s="154">
        <v>0</v>
      </c>
      <c r="L156" s="154">
        <v>0</v>
      </c>
      <c r="M156" s="154">
        <v>0</v>
      </c>
      <c r="N156" s="154">
        <v>0</v>
      </c>
      <c r="O156" s="154">
        <v>0</v>
      </c>
      <c r="P156" s="154">
        <v>0</v>
      </c>
      <c r="Q156" s="154">
        <v>0</v>
      </c>
      <c r="R156" s="154">
        <v>0</v>
      </c>
      <c r="S156" s="154">
        <v>0</v>
      </c>
      <c r="T156" s="154">
        <v>0</v>
      </c>
      <c r="U156" s="152" t="s">
        <v>48</v>
      </c>
      <c r="V156" s="207"/>
    </row>
    <row r="157" spans="1:22" x14ac:dyDescent="0.25">
      <c r="A157" s="151">
        <v>528564</v>
      </c>
      <c r="B157" s="152" t="s">
        <v>810</v>
      </c>
      <c r="C157" s="152" t="s">
        <v>42</v>
      </c>
      <c r="D157" s="152" t="s">
        <v>122</v>
      </c>
      <c r="E157" s="152" t="s">
        <v>144</v>
      </c>
      <c r="F157" s="153" t="s">
        <v>811</v>
      </c>
      <c r="G157" s="152" t="s">
        <v>1008</v>
      </c>
      <c r="H157" s="154">
        <v>0</v>
      </c>
      <c r="I157" s="154">
        <v>0</v>
      </c>
      <c r="J157" s="154">
        <v>0</v>
      </c>
      <c r="K157" s="154">
        <v>0</v>
      </c>
      <c r="L157" s="154">
        <v>0</v>
      </c>
      <c r="M157" s="154">
        <v>0</v>
      </c>
      <c r="N157" s="154">
        <v>0</v>
      </c>
      <c r="O157" s="154">
        <v>0</v>
      </c>
      <c r="P157" s="154">
        <v>0</v>
      </c>
      <c r="Q157" s="154">
        <v>0</v>
      </c>
      <c r="R157" s="154">
        <v>0</v>
      </c>
      <c r="S157" s="154">
        <v>0</v>
      </c>
      <c r="T157" s="154">
        <v>0</v>
      </c>
      <c r="U157" s="152" t="s">
        <v>48</v>
      </c>
      <c r="V157" s="207"/>
    </row>
    <row r="158" spans="1:22" ht="30" x14ac:dyDescent="0.25">
      <c r="A158" s="151">
        <v>367289</v>
      </c>
      <c r="B158" s="152" t="s">
        <v>812</v>
      </c>
      <c r="C158" s="152" t="s">
        <v>42</v>
      </c>
      <c r="D158" s="152" t="s">
        <v>122</v>
      </c>
      <c r="E158" s="152" t="s">
        <v>813</v>
      </c>
      <c r="F158" s="153" t="s">
        <v>814</v>
      </c>
      <c r="G158" s="152" t="s">
        <v>1008</v>
      </c>
      <c r="H158" s="154">
        <v>0</v>
      </c>
      <c r="I158" s="154">
        <v>0</v>
      </c>
      <c r="J158" s="154">
        <v>0</v>
      </c>
      <c r="K158" s="154">
        <v>0</v>
      </c>
      <c r="L158" s="154">
        <v>0</v>
      </c>
      <c r="M158" s="154">
        <v>0</v>
      </c>
      <c r="N158" s="154">
        <v>0</v>
      </c>
      <c r="O158" s="154">
        <v>0</v>
      </c>
      <c r="P158" s="154">
        <v>0</v>
      </c>
      <c r="Q158" s="154">
        <v>0</v>
      </c>
      <c r="R158" s="154">
        <v>0</v>
      </c>
      <c r="S158" s="154">
        <v>0</v>
      </c>
      <c r="T158" s="154">
        <v>0</v>
      </c>
      <c r="U158" s="152" t="s">
        <v>48</v>
      </c>
      <c r="V158" s="207"/>
    </row>
    <row r="159" spans="1:22" x14ac:dyDescent="0.25">
      <c r="A159" s="151">
        <v>4548</v>
      </c>
      <c r="B159" s="152" t="s">
        <v>815</v>
      </c>
      <c r="C159" s="152" t="s">
        <v>42</v>
      </c>
      <c r="D159" s="152" t="s">
        <v>74</v>
      </c>
      <c r="E159" s="152" t="s">
        <v>75</v>
      </c>
      <c r="F159" s="153" t="s">
        <v>816</v>
      </c>
      <c r="G159" s="152"/>
      <c r="H159" s="154">
        <v>0</v>
      </c>
      <c r="I159" s="154">
        <v>0</v>
      </c>
      <c r="J159" s="154">
        <v>0</v>
      </c>
      <c r="K159" s="154">
        <v>0</v>
      </c>
      <c r="L159" s="154">
        <v>0</v>
      </c>
      <c r="M159" s="154">
        <v>0</v>
      </c>
      <c r="N159" s="154">
        <v>0</v>
      </c>
      <c r="O159" s="154">
        <v>0</v>
      </c>
      <c r="P159" s="154">
        <v>0</v>
      </c>
      <c r="Q159" s="154">
        <v>0</v>
      </c>
      <c r="R159" s="154">
        <v>0</v>
      </c>
      <c r="S159" s="154">
        <v>0</v>
      </c>
      <c r="T159" s="154">
        <v>0</v>
      </c>
      <c r="U159" s="152" t="s">
        <v>48</v>
      </c>
      <c r="V159" s="207"/>
    </row>
    <row r="160" spans="1:22" x14ac:dyDescent="0.25">
      <c r="A160" s="151">
        <v>425256</v>
      </c>
      <c r="B160" s="152" t="s">
        <v>817</v>
      </c>
      <c r="C160" s="152" t="s">
        <v>42</v>
      </c>
      <c r="D160" s="152" t="s">
        <v>122</v>
      </c>
      <c r="E160" s="152" t="s">
        <v>126</v>
      </c>
      <c r="F160" s="153" t="s">
        <v>818</v>
      </c>
      <c r="G160" s="152" t="s">
        <v>1008</v>
      </c>
      <c r="H160" s="154">
        <v>0</v>
      </c>
      <c r="I160" s="154">
        <v>0</v>
      </c>
      <c r="J160" s="154">
        <v>0</v>
      </c>
      <c r="K160" s="154">
        <v>0</v>
      </c>
      <c r="L160" s="154">
        <v>0</v>
      </c>
      <c r="M160" s="154">
        <v>0</v>
      </c>
      <c r="N160" s="154">
        <v>0</v>
      </c>
      <c r="O160" s="154">
        <v>0</v>
      </c>
      <c r="P160" s="154">
        <v>0</v>
      </c>
      <c r="Q160" s="154">
        <v>0</v>
      </c>
      <c r="R160" s="154">
        <v>0</v>
      </c>
      <c r="S160" s="154">
        <v>0</v>
      </c>
      <c r="T160" s="154">
        <v>0</v>
      </c>
      <c r="U160" s="152" t="s">
        <v>48</v>
      </c>
      <c r="V160" s="207"/>
    </row>
    <row r="161" spans="1:22" x14ac:dyDescent="0.25">
      <c r="A161" s="151">
        <v>68823</v>
      </c>
      <c r="B161" s="152" t="s">
        <v>819</v>
      </c>
      <c r="C161" s="152" t="s">
        <v>42</v>
      </c>
      <c r="D161" s="152" t="s">
        <v>122</v>
      </c>
      <c r="E161" s="152" t="s">
        <v>820</v>
      </c>
      <c r="F161" s="153" t="s">
        <v>821</v>
      </c>
      <c r="G161" s="152"/>
      <c r="H161" s="154">
        <v>0</v>
      </c>
      <c r="I161" s="154">
        <v>0</v>
      </c>
      <c r="J161" s="154">
        <v>0</v>
      </c>
      <c r="K161" s="154">
        <v>0</v>
      </c>
      <c r="L161" s="154">
        <v>0</v>
      </c>
      <c r="M161" s="154">
        <v>0</v>
      </c>
      <c r="N161" s="154">
        <v>0</v>
      </c>
      <c r="O161" s="154">
        <v>0</v>
      </c>
      <c r="P161" s="154">
        <v>0</v>
      </c>
      <c r="Q161" s="154">
        <v>0</v>
      </c>
      <c r="R161" s="154">
        <v>0</v>
      </c>
      <c r="S161" s="154">
        <v>0</v>
      </c>
      <c r="T161" s="154">
        <v>0</v>
      </c>
      <c r="U161" s="152" t="s">
        <v>48</v>
      </c>
      <c r="V161" s="207"/>
    </row>
    <row r="162" spans="1:22" x14ac:dyDescent="0.25">
      <c r="A162" s="151">
        <v>924962</v>
      </c>
      <c r="B162" s="152"/>
      <c r="C162" s="152" t="s">
        <v>411</v>
      </c>
      <c r="D162" s="152" t="s">
        <v>645</v>
      </c>
      <c r="E162" s="152" t="s">
        <v>646</v>
      </c>
      <c r="F162" s="153" t="s">
        <v>822</v>
      </c>
      <c r="G162" s="152" t="s">
        <v>1008</v>
      </c>
      <c r="H162" s="154">
        <v>0</v>
      </c>
      <c r="I162" s="154">
        <v>0</v>
      </c>
      <c r="J162" s="154">
        <v>0</v>
      </c>
      <c r="K162" s="154">
        <v>0</v>
      </c>
      <c r="L162" s="154">
        <v>0</v>
      </c>
      <c r="M162" s="154">
        <v>0</v>
      </c>
      <c r="N162" s="154">
        <v>0</v>
      </c>
      <c r="O162" s="154">
        <v>0</v>
      </c>
      <c r="P162" s="154">
        <v>0</v>
      </c>
      <c r="Q162" s="154">
        <v>0</v>
      </c>
      <c r="R162" s="154">
        <v>0</v>
      </c>
      <c r="S162" s="154">
        <v>0</v>
      </c>
      <c r="T162" s="154">
        <v>0</v>
      </c>
      <c r="U162" s="152" t="s">
        <v>48</v>
      </c>
      <c r="V162" s="207"/>
    </row>
    <row r="163" spans="1:22" x14ac:dyDescent="0.25">
      <c r="A163" s="151">
        <v>363380</v>
      </c>
      <c r="B163" s="152"/>
      <c r="C163" s="152" t="s">
        <v>411</v>
      </c>
      <c r="D163" s="152" t="s">
        <v>645</v>
      </c>
      <c r="E163" s="152" t="s">
        <v>646</v>
      </c>
      <c r="F163" s="153" t="s">
        <v>823</v>
      </c>
      <c r="G163" s="152" t="s">
        <v>1008</v>
      </c>
      <c r="H163" s="154">
        <v>0</v>
      </c>
      <c r="I163" s="154">
        <v>0</v>
      </c>
      <c r="J163" s="154">
        <v>0</v>
      </c>
      <c r="K163" s="154">
        <v>0</v>
      </c>
      <c r="L163" s="154">
        <v>0</v>
      </c>
      <c r="M163" s="154">
        <v>0</v>
      </c>
      <c r="N163" s="154">
        <v>0</v>
      </c>
      <c r="O163" s="154">
        <v>0</v>
      </c>
      <c r="P163" s="154">
        <v>0</v>
      </c>
      <c r="Q163" s="154">
        <v>0</v>
      </c>
      <c r="R163" s="154">
        <v>0</v>
      </c>
      <c r="S163" s="154">
        <v>0</v>
      </c>
      <c r="T163" s="154">
        <v>0</v>
      </c>
      <c r="U163" s="152" t="s">
        <v>48</v>
      </c>
      <c r="V163" s="207"/>
    </row>
    <row r="164" spans="1:22" x14ac:dyDescent="0.25">
      <c r="A164" s="151">
        <v>70175</v>
      </c>
      <c r="B164" s="152" t="s">
        <v>824</v>
      </c>
      <c r="C164" s="152" t="s">
        <v>42</v>
      </c>
      <c r="D164" s="152" t="s">
        <v>122</v>
      </c>
      <c r="E164" s="152" t="s">
        <v>144</v>
      </c>
      <c r="F164" s="153" t="s">
        <v>825</v>
      </c>
      <c r="G164" s="152"/>
      <c r="H164" s="154">
        <v>0</v>
      </c>
      <c r="I164" s="154">
        <v>0</v>
      </c>
      <c r="J164" s="154">
        <v>0</v>
      </c>
      <c r="K164" s="154">
        <v>0</v>
      </c>
      <c r="L164" s="154">
        <v>0</v>
      </c>
      <c r="M164" s="154">
        <v>0</v>
      </c>
      <c r="N164" s="154">
        <v>0</v>
      </c>
      <c r="O164" s="154">
        <v>0</v>
      </c>
      <c r="P164" s="154">
        <v>0</v>
      </c>
      <c r="Q164" s="154">
        <v>0</v>
      </c>
      <c r="R164" s="154">
        <v>0</v>
      </c>
      <c r="S164" s="154">
        <v>0</v>
      </c>
      <c r="T164" s="154">
        <v>0</v>
      </c>
      <c r="U164" s="152" t="s">
        <v>48</v>
      </c>
      <c r="V164" s="207"/>
    </row>
    <row r="165" spans="1:22" x14ac:dyDescent="0.25">
      <c r="A165" s="151">
        <v>924899</v>
      </c>
      <c r="B165" s="152" t="s">
        <v>826</v>
      </c>
      <c r="C165" s="152" t="s">
        <v>168</v>
      </c>
      <c r="D165" s="152" t="s">
        <v>310</v>
      </c>
      <c r="E165" s="152" t="s">
        <v>320</v>
      </c>
      <c r="F165" s="153" t="s">
        <v>827</v>
      </c>
      <c r="G165" s="152" t="s">
        <v>1008</v>
      </c>
      <c r="H165" s="154">
        <v>0</v>
      </c>
      <c r="I165" s="154">
        <v>0</v>
      </c>
      <c r="J165" s="154">
        <v>0</v>
      </c>
      <c r="K165" s="154">
        <v>0</v>
      </c>
      <c r="L165" s="154">
        <v>0</v>
      </c>
      <c r="M165" s="154">
        <v>0</v>
      </c>
      <c r="N165" s="154">
        <v>0</v>
      </c>
      <c r="O165" s="154">
        <v>0</v>
      </c>
      <c r="P165" s="154">
        <v>0</v>
      </c>
      <c r="Q165" s="154">
        <v>0</v>
      </c>
      <c r="R165" s="154">
        <v>0</v>
      </c>
      <c r="S165" s="154">
        <v>0</v>
      </c>
      <c r="T165" s="154">
        <v>0</v>
      </c>
      <c r="U165" s="152" t="s">
        <v>48</v>
      </c>
      <c r="V165" s="207"/>
    </row>
    <row r="166" spans="1:22" ht="30" x14ac:dyDescent="0.25">
      <c r="A166" s="151">
        <v>924104</v>
      </c>
      <c r="B166" s="152" t="s">
        <v>828</v>
      </c>
      <c r="C166" s="152" t="s">
        <v>168</v>
      </c>
      <c r="D166" s="152" t="s">
        <v>310</v>
      </c>
      <c r="E166" s="152" t="s">
        <v>320</v>
      </c>
      <c r="F166" s="153" t="s">
        <v>829</v>
      </c>
      <c r="G166" s="152"/>
      <c r="H166" s="154">
        <v>0</v>
      </c>
      <c r="I166" s="154">
        <v>0</v>
      </c>
      <c r="J166" s="154">
        <v>0</v>
      </c>
      <c r="K166" s="154">
        <v>0</v>
      </c>
      <c r="L166" s="154">
        <v>0</v>
      </c>
      <c r="M166" s="154">
        <v>0</v>
      </c>
      <c r="N166" s="154">
        <v>0</v>
      </c>
      <c r="O166" s="154">
        <v>0</v>
      </c>
      <c r="P166" s="154">
        <v>0</v>
      </c>
      <c r="Q166" s="154">
        <v>0</v>
      </c>
      <c r="R166" s="154">
        <v>0</v>
      </c>
      <c r="S166" s="154">
        <v>0</v>
      </c>
      <c r="T166" s="154">
        <v>0</v>
      </c>
      <c r="U166" s="152" t="s">
        <v>48</v>
      </c>
      <c r="V166" s="207"/>
    </row>
    <row r="167" spans="1:22" ht="30" x14ac:dyDescent="0.25">
      <c r="A167" s="151">
        <v>542629</v>
      </c>
      <c r="B167" s="152"/>
      <c r="C167" s="152" t="s">
        <v>411</v>
      </c>
      <c r="D167" s="152" t="s">
        <v>645</v>
      </c>
      <c r="E167" s="152" t="s">
        <v>646</v>
      </c>
      <c r="F167" s="153" t="s">
        <v>830</v>
      </c>
      <c r="G167" s="152" t="s">
        <v>1008</v>
      </c>
      <c r="H167" s="154">
        <v>0</v>
      </c>
      <c r="I167" s="154">
        <v>0</v>
      </c>
      <c r="J167" s="154">
        <v>0</v>
      </c>
      <c r="K167" s="154">
        <v>0</v>
      </c>
      <c r="L167" s="154">
        <v>0</v>
      </c>
      <c r="M167" s="154">
        <v>0</v>
      </c>
      <c r="N167" s="154">
        <v>0</v>
      </c>
      <c r="O167" s="154">
        <v>0</v>
      </c>
      <c r="P167" s="154">
        <v>0</v>
      </c>
      <c r="Q167" s="154">
        <v>0</v>
      </c>
      <c r="R167" s="154">
        <v>0</v>
      </c>
      <c r="S167" s="154">
        <v>0</v>
      </c>
      <c r="T167" s="154">
        <v>0</v>
      </c>
      <c r="U167" s="152" t="s">
        <v>48</v>
      </c>
      <c r="V167" s="207"/>
    </row>
    <row r="168" spans="1:22" ht="30" x14ac:dyDescent="0.25">
      <c r="A168" s="151">
        <v>521597</v>
      </c>
      <c r="B168" s="152" t="s">
        <v>831</v>
      </c>
      <c r="C168" s="152" t="s">
        <v>42</v>
      </c>
      <c r="D168" s="152" t="s">
        <v>122</v>
      </c>
      <c r="E168" s="152" t="s">
        <v>144</v>
      </c>
      <c r="F168" s="153" t="s">
        <v>832</v>
      </c>
      <c r="G168" s="152"/>
      <c r="H168" s="154">
        <v>0</v>
      </c>
      <c r="I168" s="154">
        <v>0</v>
      </c>
      <c r="J168" s="154">
        <v>0</v>
      </c>
      <c r="K168" s="154">
        <v>0</v>
      </c>
      <c r="L168" s="154">
        <v>0</v>
      </c>
      <c r="M168" s="154">
        <v>0</v>
      </c>
      <c r="N168" s="154">
        <v>0</v>
      </c>
      <c r="O168" s="154">
        <v>0</v>
      </c>
      <c r="P168" s="154">
        <v>0</v>
      </c>
      <c r="Q168" s="154">
        <v>0</v>
      </c>
      <c r="R168" s="154">
        <v>0</v>
      </c>
      <c r="S168" s="154">
        <v>0</v>
      </c>
      <c r="T168" s="154">
        <v>0</v>
      </c>
      <c r="U168" s="152" t="s">
        <v>48</v>
      </c>
      <c r="V168" s="207"/>
    </row>
    <row r="169" spans="1:22" x14ac:dyDescent="0.25">
      <c r="A169" s="151">
        <v>70472</v>
      </c>
      <c r="B169" s="152" t="s">
        <v>833</v>
      </c>
      <c r="C169" s="152" t="s">
        <v>42</v>
      </c>
      <c r="D169" s="152" t="s">
        <v>122</v>
      </c>
      <c r="E169" s="152" t="s">
        <v>144</v>
      </c>
      <c r="F169" s="153" t="s">
        <v>834</v>
      </c>
      <c r="G169" s="152" t="s">
        <v>1008</v>
      </c>
      <c r="H169" s="154">
        <v>0</v>
      </c>
      <c r="I169" s="154">
        <v>0</v>
      </c>
      <c r="J169" s="154">
        <v>0</v>
      </c>
      <c r="K169" s="154">
        <v>0</v>
      </c>
      <c r="L169" s="154">
        <v>0</v>
      </c>
      <c r="M169" s="154">
        <v>0</v>
      </c>
      <c r="N169" s="154">
        <v>0</v>
      </c>
      <c r="O169" s="154">
        <v>0</v>
      </c>
      <c r="P169" s="154">
        <v>0</v>
      </c>
      <c r="Q169" s="154">
        <v>0</v>
      </c>
      <c r="R169" s="154">
        <v>0</v>
      </c>
      <c r="S169" s="154">
        <v>0</v>
      </c>
      <c r="T169" s="154">
        <v>0</v>
      </c>
      <c r="U169" s="152" t="s">
        <v>48</v>
      </c>
      <c r="V169" s="207"/>
    </row>
    <row r="170" spans="1:22" ht="30" x14ac:dyDescent="0.25">
      <c r="A170" s="151" t="s">
        <v>49</v>
      </c>
      <c r="B170" s="152"/>
      <c r="C170" s="152" t="s">
        <v>565</v>
      </c>
      <c r="D170" s="152" t="s">
        <v>668</v>
      </c>
      <c r="E170" s="152" t="s">
        <v>837</v>
      </c>
      <c r="F170" s="153" t="s">
        <v>838</v>
      </c>
      <c r="G170" s="152"/>
      <c r="H170" s="154">
        <v>0</v>
      </c>
      <c r="I170" s="154">
        <v>0</v>
      </c>
      <c r="J170" s="154">
        <v>0</v>
      </c>
      <c r="K170" s="154">
        <v>0</v>
      </c>
      <c r="L170" s="154">
        <v>0</v>
      </c>
      <c r="M170" s="154">
        <v>0</v>
      </c>
      <c r="N170" s="154">
        <v>0</v>
      </c>
      <c r="O170" s="154">
        <v>0</v>
      </c>
      <c r="P170" s="154">
        <v>0</v>
      </c>
      <c r="Q170" s="154">
        <v>0</v>
      </c>
      <c r="R170" s="154">
        <v>0</v>
      </c>
      <c r="S170" s="154">
        <v>0</v>
      </c>
      <c r="T170" s="154">
        <v>0</v>
      </c>
      <c r="U170" s="152" t="s">
        <v>48</v>
      </c>
      <c r="V170" s="207"/>
    </row>
    <row r="171" spans="1:22" x14ac:dyDescent="0.25">
      <c r="A171" s="151">
        <v>369757</v>
      </c>
      <c r="B171" s="152" t="s">
        <v>839</v>
      </c>
      <c r="C171" s="152" t="s">
        <v>365</v>
      </c>
      <c r="D171" s="152" t="s">
        <v>373</v>
      </c>
      <c r="E171" s="152" t="s">
        <v>840</v>
      </c>
      <c r="F171" s="153" t="s">
        <v>841</v>
      </c>
      <c r="G171" s="152" t="s">
        <v>1008</v>
      </c>
      <c r="H171" s="154">
        <v>0</v>
      </c>
      <c r="I171" s="154">
        <v>0</v>
      </c>
      <c r="J171" s="154">
        <v>0</v>
      </c>
      <c r="K171" s="154">
        <v>0</v>
      </c>
      <c r="L171" s="154">
        <v>0</v>
      </c>
      <c r="M171" s="154">
        <v>0</v>
      </c>
      <c r="N171" s="154">
        <v>0</v>
      </c>
      <c r="O171" s="154">
        <v>0</v>
      </c>
      <c r="P171" s="154">
        <v>0</v>
      </c>
      <c r="Q171" s="154">
        <v>0</v>
      </c>
      <c r="R171" s="154">
        <v>0</v>
      </c>
      <c r="S171" s="154">
        <v>0</v>
      </c>
      <c r="T171" s="154">
        <v>0</v>
      </c>
      <c r="U171" s="152" t="s">
        <v>48</v>
      </c>
      <c r="V171" s="207"/>
    </row>
    <row r="172" spans="1:22" x14ac:dyDescent="0.25">
      <c r="A172" s="151">
        <v>363746</v>
      </c>
      <c r="B172" s="152"/>
      <c r="C172" s="152" t="s">
        <v>466</v>
      </c>
      <c r="D172" s="152" t="s">
        <v>467</v>
      </c>
      <c r="E172" s="152" t="s">
        <v>685</v>
      </c>
      <c r="F172" s="153" t="s">
        <v>846</v>
      </c>
      <c r="G172" s="152" t="s">
        <v>1008</v>
      </c>
      <c r="H172" s="154">
        <v>0</v>
      </c>
      <c r="I172" s="154">
        <v>0</v>
      </c>
      <c r="J172" s="154">
        <v>0</v>
      </c>
      <c r="K172" s="154">
        <v>0</v>
      </c>
      <c r="L172" s="154">
        <v>0</v>
      </c>
      <c r="M172" s="154">
        <v>0</v>
      </c>
      <c r="N172" s="154">
        <v>0</v>
      </c>
      <c r="O172" s="154">
        <v>0</v>
      </c>
      <c r="P172" s="154">
        <v>0</v>
      </c>
      <c r="Q172" s="154">
        <v>0</v>
      </c>
      <c r="R172" s="154">
        <v>0</v>
      </c>
      <c r="S172" s="154">
        <v>0</v>
      </c>
      <c r="T172" s="154">
        <v>0</v>
      </c>
      <c r="U172" s="152" t="s">
        <v>48</v>
      </c>
      <c r="V172" s="207"/>
    </row>
    <row r="173" spans="1:22" ht="30" x14ac:dyDescent="0.25">
      <c r="A173" s="151">
        <v>828547</v>
      </c>
      <c r="B173" s="152"/>
      <c r="C173" s="152" t="s">
        <v>411</v>
      </c>
      <c r="D173" s="152" t="s">
        <v>645</v>
      </c>
      <c r="E173" s="152" t="s">
        <v>413</v>
      </c>
      <c r="F173" s="153" t="s">
        <v>847</v>
      </c>
      <c r="G173" s="152" t="s">
        <v>1008</v>
      </c>
      <c r="H173" s="154">
        <v>0</v>
      </c>
      <c r="I173" s="154">
        <v>0</v>
      </c>
      <c r="J173" s="154">
        <v>0</v>
      </c>
      <c r="K173" s="154">
        <v>0</v>
      </c>
      <c r="L173" s="154">
        <v>0</v>
      </c>
      <c r="M173" s="154">
        <v>0</v>
      </c>
      <c r="N173" s="154">
        <v>0</v>
      </c>
      <c r="O173" s="154">
        <v>0</v>
      </c>
      <c r="P173" s="154">
        <v>0</v>
      </c>
      <c r="Q173" s="154">
        <v>0</v>
      </c>
      <c r="R173" s="154">
        <v>0</v>
      </c>
      <c r="S173" s="154">
        <v>0</v>
      </c>
      <c r="T173" s="154">
        <v>0</v>
      </c>
      <c r="U173" s="152" t="s">
        <v>48</v>
      </c>
      <c r="V173" s="207"/>
    </row>
    <row r="174" spans="1:22" x14ac:dyDescent="0.25">
      <c r="A174" s="151">
        <v>615203</v>
      </c>
      <c r="B174" s="152"/>
      <c r="C174" s="152" t="s">
        <v>365</v>
      </c>
      <c r="D174" s="152" t="s">
        <v>373</v>
      </c>
      <c r="E174" s="152" t="s">
        <v>708</v>
      </c>
      <c r="F174" s="153" t="s">
        <v>852</v>
      </c>
      <c r="G174" s="152" t="s">
        <v>1008</v>
      </c>
      <c r="H174" s="154">
        <v>0</v>
      </c>
      <c r="I174" s="154">
        <v>0</v>
      </c>
      <c r="J174" s="154">
        <v>0</v>
      </c>
      <c r="K174" s="154">
        <v>0</v>
      </c>
      <c r="L174" s="154">
        <v>0</v>
      </c>
      <c r="M174" s="154">
        <v>0</v>
      </c>
      <c r="N174" s="154">
        <v>0</v>
      </c>
      <c r="O174" s="154">
        <v>0</v>
      </c>
      <c r="P174" s="154">
        <v>0</v>
      </c>
      <c r="Q174" s="154">
        <v>0</v>
      </c>
      <c r="R174" s="154">
        <v>0</v>
      </c>
      <c r="S174" s="154">
        <v>0</v>
      </c>
      <c r="T174" s="154">
        <v>0</v>
      </c>
      <c r="U174" s="152" t="s">
        <v>48</v>
      </c>
      <c r="V174" s="207"/>
    </row>
    <row r="175" spans="1:22" x14ac:dyDescent="0.25">
      <c r="A175" s="151">
        <v>376404</v>
      </c>
      <c r="B175" s="152"/>
      <c r="C175" s="152" t="s">
        <v>365</v>
      </c>
      <c r="D175" s="152" t="s">
        <v>853</v>
      </c>
      <c r="E175" s="152" t="s">
        <v>854</v>
      </c>
      <c r="F175" s="153" t="s">
        <v>855</v>
      </c>
      <c r="G175" s="152" t="s">
        <v>1008</v>
      </c>
      <c r="H175" s="154">
        <v>0</v>
      </c>
      <c r="I175" s="154">
        <v>0</v>
      </c>
      <c r="J175" s="154">
        <v>0</v>
      </c>
      <c r="K175" s="154">
        <v>0</v>
      </c>
      <c r="L175" s="154">
        <v>0</v>
      </c>
      <c r="M175" s="154">
        <v>0</v>
      </c>
      <c r="N175" s="154">
        <v>0</v>
      </c>
      <c r="O175" s="154">
        <v>0</v>
      </c>
      <c r="P175" s="154">
        <v>0</v>
      </c>
      <c r="Q175" s="154">
        <v>0</v>
      </c>
      <c r="R175" s="154">
        <v>0</v>
      </c>
      <c r="S175" s="154">
        <v>0</v>
      </c>
      <c r="T175" s="154">
        <v>0</v>
      </c>
      <c r="U175" s="152" t="s">
        <v>48</v>
      </c>
      <c r="V175" s="207"/>
    </row>
    <row r="176" spans="1:22" x14ac:dyDescent="0.25">
      <c r="A176" s="151">
        <v>924910</v>
      </c>
      <c r="B176" s="152"/>
      <c r="C176" s="152" t="s">
        <v>168</v>
      </c>
      <c r="D176" s="152" t="s">
        <v>620</v>
      </c>
      <c r="E176" s="152" t="s">
        <v>856</v>
      </c>
      <c r="F176" s="153" t="s">
        <v>857</v>
      </c>
      <c r="G176" s="152" t="s">
        <v>1008</v>
      </c>
      <c r="H176" s="154">
        <v>0</v>
      </c>
      <c r="I176" s="154">
        <v>0</v>
      </c>
      <c r="J176" s="154">
        <v>0</v>
      </c>
      <c r="K176" s="154">
        <v>0</v>
      </c>
      <c r="L176" s="154">
        <v>0</v>
      </c>
      <c r="M176" s="154">
        <v>0</v>
      </c>
      <c r="N176" s="154">
        <v>0</v>
      </c>
      <c r="O176" s="154">
        <v>0</v>
      </c>
      <c r="P176" s="154">
        <v>0</v>
      </c>
      <c r="Q176" s="154">
        <v>0</v>
      </c>
      <c r="R176" s="154">
        <v>0</v>
      </c>
      <c r="S176" s="154">
        <v>0</v>
      </c>
      <c r="T176" s="154">
        <v>0</v>
      </c>
      <c r="U176" s="152" t="s">
        <v>48</v>
      </c>
      <c r="V176" s="207"/>
    </row>
    <row r="177" spans="1:22" x14ac:dyDescent="0.25">
      <c r="A177" s="151">
        <v>924913</v>
      </c>
      <c r="B177" s="152"/>
      <c r="C177" s="152" t="s">
        <v>168</v>
      </c>
      <c r="D177" s="152" t="s">
        <v>620</v>
      </c>
      <c r="E177" s="152" t="s">
        <v>856</v>
      </c>
      <c r="F177" s="153" t="s">
        <v>858</v>
      </c>
      <c r="G177" s="152" t="s">
        <v>1008</v>
      </c>
      <c r="H177" s="154">
        <v>0</v>
      </c>
      <c r="I177" s="154">
        <v>0</v>
      </c>
      <c r="J177" s="154">
        <v>0</v>
      </c>
      <c r="K177" s="154">
        <v>0</v>
      </c>
      <c r="L177" s="154">
        <v>0</v>
      </c>
      <c r="M177" s="154">
        <v>0</v>
      </c>
      <c r="N177" s="154">
        <v>0</v>
      </c>
      <c r="O177" s="154">
        <v>0</v>
      </c>
      <c r="P177" s="154">
        <v>0</v>
      </c>
      <c r="Q177" s="154">
        <v>0</v>
      </c>
      <c r="R177" s="154">
        <v>0</v>
      </c>
      <c r="S177" s="154">
        <v>0</v>
      </c>
      <c r="T177" s="154">
        <v>0</v>
      </c>
      <c r="U177" s="152" t="s">
        <v>48</v>
      </c>
      <c r="V177" s="207"/>
    </row>
    <row r="178" spans="1:22" ht="45" x14ac:dyDescent="0.25">
      <c r="A178" s="151">
        <v>850072</v>
      </c>
      <c r="B178" s="152" t="s">
        <v>859</v>
      </c>
      <c r="C178" s="152" t="s">
        <v>42</v>
      </c>
      <c r="D178" s="152" t="s">
        <v>43</v>
      </c>
      <c r="E178" s="152" t="s">
        <v>58</v>
      </c>
      <c r="F178" s="153" t="s">
        <v>860</v>
      </c>
      <c r="G178" s="152"/>
      <c r="H178" s="154">
        <v>0</v>
      </c>
      <c r="I178" s="154">
        <v>0</v>
      </c>
      <c r="J178" s="154">
        <v>0</v>
      </c>
      <c r="K178" s="154">
        <v>0</v>
      </c>
      <c r="L178" s="154">
        <v>0</v>
      </c>
      <c r="M178" s="154">
        <v>0</v>
      </c>
      <c r="N178" s="154">
        <v>0</v>
      </c>
      <c r="O178" s="154">
        <v>0</v>
      </c>
      <c r="P178" s="154">
        <v>0</v>
      </c>
      <c r="Q178" s="154">
        <v>0</v>
      </c>
      <c r="R178" s="154">
        <v>0</v>
      </c>
      <c r="S178" s="154">
        <v>0</v>
      </c>
      <c r="T178" s="154">
        <v>0</v>
      </c>
      <c r="U178" s="152" t="s">
        <v>48</v>
      </c>
      <c r="V178" s="207"/>
    </row>
    <row r="179" spans="1:22" ht="30" x14ac:dyDescent="0.25">
      <c r="A179" s="151">
        <v>67498</v>
      </c>
      <c r="B179" s="152" t="s">
        <v>861</v>
      </c>
      <c r="C179" s="152" t="s">
        <v>42</v>
      </c>
      <c r="D179" s="152" t="s">
        <v>122</v>
      </c>
      <c r="E179" s="152" t="s">
        <v>129</v>
      </c>
      <c r="F179" s="153" t="s">
        <v>862</v>
      </c>
      <c r="G179" s="152"/>
      <c r="H179" s="154">
        <v>0</v>
      </c>
      <c r="I179" s="154">
        <v>0</v>
      </c>
      <c r="J179" s="154">
        <v>0</v>
      </c>
      <c r="K179" s="154">
        <v>0</v>
      </c>
      <c r="L179" s="154">
        <v>0</v>
      </c>
      <c r="M179" s="154">
        <v>0</v>
      </c>
      <c r="N179" s="154">
        <v>0</v>
      </c>
      <c r="O179" s="154">
        <v>0</v>
      </c>
      <c r="P179" s="154">
        <v>0</v>
      </c>
      <c r="Q179" s="154">
        <v>0</v>
      </c>
      <c r="R179" s="154">
        <v>0</v>
      </c>
      <c r="S179" s="154">
        <v>0</v>
      </c>
      <c r="T179" s="154">
        <v>0</v>
      </c>
      <c r="U179" s="152" t="s">
        <v>48</v>
      </c>
      <c r="V179" s="207"/>
    </row>
    <row r="180" spans="1:22" ht="30" x14ac:dyDescent="0.25">
      <c r="A180" s="151">
        <v>69344</v>
      </c>
      <c r="B180" s="152" t="s">
        <v>865</v>
      </c>
      <c r="C180" s="152" t="s">
        <v>42</v>
      </c>
      <c r="D180" s="152" t="s">
        <v>122</v>
      </c>
      <c r="E180" s="152" t="s">
        <v>144</v>
      </c>
      <c r="F180" s="153" t="s">
        <v>866</v>
      </c>
      <c r="G180" s="152"/>
      <c r="H180" s="116">
        <v>0</v>
      </c>
      <c r="I180" s="116">
        <v>0</v>
      </c>
      <c r="J180" s="116">
        <v>0</v>
      </c>
      <c r="K180" s="116">
        <v>0</v>
      </c>
      <c r="L180" s="116">
        <v>0</v>
      </c>
      <c r="M180" s="116">
        <v>0</v>
      </c>
      <c r="N180" s="116">
        <v>0</v>
      </c>
      <c r="O180" s="116">
        <v>0</v>
      </c>
      <c r="P180" s="116">
        <v>0</v>
      </c>
      <c r="Q180" s="116">
        <v>0</v>
      </c>
      <c r="R180" s="116">
        <v>0</v>
      </c>
      <c r="S180" s="116">
        <v>0</v>
      </c>
      <c r="T180" s="116">
        <v>0</v>
      </c>
      <c r="U180" s="116" t="s">
        <v>48</v>
      </c>
      <c r="V180" s="207"/>
    </row>
    <row r="181" spans="1:22" ht="30" x14ac:dyDescent="0.25">
      <c r="A181" s="155">
        <v>219225</v>
      </c>
      <c r="B181" s="116"/>
      <c r="C181" s="116" t="s">
        <v>168</v>
      </c>
      <c r="D181" s="116" t="s">
        <v>169</v>
      </c>
      <c r="E181" s="116" t="s">
        <v>275</v>
      </c>
      <c r="F181" s="156" t="s">
        <v>867</v>
      </c>
      <c r="G181" s="116"/>
      <c r="H181" s="116">
        <v>0</v>
      </c>
      <c r="I181" s="116">
        <v>0</v>
      </c>
      <c r="J181" s="116">
        <v>0</v>
      </c>
      <c r="K181" s="116">
        <v>0</v>
      </c>
      <c r="L181" s="116">
        <v>0</v>
      </c>
      <c r="M181" s="116">
        <v>0</v>
      </c>
      <c r="N181" s="116">
        <v>0</v>
      </c>
      <c r="O181" s="116">
        <v>0</v>
      </c>
      <c r="P181" s="116">
        <v>0</v>
      </c>
      <c r="Q181" s="116">
        <v>0</v>
      </c>
      <c r="R181" s="116">
        <v>0</v>
      </c>
      <c r="S181" s="116">
        <v>0</v>
      </c>
      <c r="T181" s="116">
        <v>0</v>
      </c>
      <c r="U181" s="116" t="s">
        <v>48</v>
      </c>
      <c r="V181" s="209"/>
    </row>
    <row r="182" spans="1:22" ht="30" x14ac:dyDescent="0.25">
      <c r="A182" s="155">
        <v>215127</v>
      </c>
      <c r="B182" s="116" t="s">
        <v>868</v>
      </c>
      <c r="C182" s="116" t="s">
        <v>168</v>
      </c>
      <c r="D182" s="116" t="s">
        <v>169</v>
      </c>
      <c r="E182" s="116" t="s">
        <v>170</v>
      </c>
      <c r="F182" s="156" t="s">
        <v>869</v>
      </c>
      <c r="G182" s="116"/>
      <c r="H182" s="116">
        <v>0</v>
      </c>
      <c r="I182" s="116">
        <v>0</v>
      </c>
      <c r="J182" s="116">
        <v>0</v>
      </c>
      <c r="K182" s="116">
        <v>0</v>
      </c>
      <c r="L182" s="116">
        <v>0</v>
      </c>
      <c r="M182" s="116">
        <v>0</v>
      </c>
      <c r="N182" s="116">
        <v>0</v>
      </c>
      <c r="O182" s="116">
        <v>0</v>
      </c>
      <c r="P182" s="116">
        <v>0</v>
      </c>
      <c r="Q182" s="116">
        <v>0</v>
      </c>
      <c r="R182" s="116">
        <v>0</v>
      </c>
      <c r="S182" s="116">
        <v>0</v>
      </c>
      <c r="T182" s="116">
        <v>0</v>
      </c>
      <c r="U182" s="116" t="s">
        <v>48</v>
      </c>
      <c r="V182" s="209"/>
    </row>
    <row r="183" spans="1:22" x14ac:dyDescent="0.25">
      <c r="A183" s="155">
        <v>933144</v>
      </c>
      <c r="B183" s="116" t="s">
        <v>870</v>
      </c>
      <c r="C183" s="152" t="s">
        <v>42</v>
      </c>
      <c r="D183" s="152" t="s">
        <v>74</v>
      </c>
      <c r="E183" s="152" t="s">
        <v>83</v>
      </c>
      <c r="F183" s="156" t="s">
        <v>871</v>
      </c>
      <c r="G183" s="116"/>
      <c r="H183" s="116">
        <v>0</v>
      </c>
      <c r="I183" s="116">
        <v>0</v>
      </c>
      <c r="J183" s="116">
        <v>0</v>
      </c>
      <c r="K183" s="116">
        <v>0</v>
      </c>
      <c r="L183" s="116">
        <v>0</v>
      </c>
      <c r="M183" s="116">
        <v>0</v>
      </c>
      <c r="N183" s="116">
        <v>0</v>
      </c>
      <c r="O183" s="116">
        <v>0</v>
      </c>
      <c r="P183" s="116">
        <v>0</v>
      </c>
      <c r="Q183" s="116">
        <v>0</v>
      </c>
      <c r="R183" s="116">
        <v>0</v>
      </c>
      <c r="S183" s="116">
        <v>0</v>
      </c>
      <c r="T183" s="116">
        <v>0</v>
      </c>
      <c r="U183" s="116" t="s">
        <v>48</v>
      </c>
      <c r="V183" s="209"/>
    </row>
    <row r="184" spans="1:22" x14ac:dyDescent="0.25">
      <c r="A184" s="155">
        <v>267585</v>
      </c>
      <c r="B184" s="116"/>
      <c r="C184" s="116" t="s">
        <v>168</v>
      </c>
      <c r="D184" s="116" t="s">
        <v>169</v>
      </c>
      <c r="E184" s="116" t="s">
        <v>170</v>
      </c>
      <c r="F184" s="156" t="s">
        <v>872</v>
      </c>
      <c r="G184" s="116"/>
      <c r="H184" s="116">
        <v>0</v>
      </c>
      <c r="I184" s="116">
        <v>0</v>
      </c>
      <c r="J184" s="116">
        <v>0</v>
      </c>
      <c r="K184" s="116">
        <v>0</v>
      </c>
      <c r="L184" s="116">
        <v>0</v>
      </c>
      <c r="M184" s="116">
        <v>0</v>
      </c>
      <c r="N184" s="116">
        <v>0</v>
      </c>
      <c r="O184" s="116">
        <v>0</v>
      </c>
      <c r="P184" s="116">
        <v>0</v>
      </c>
      <c r="Q184" s="116">
        <v>0</v>
      </c>
      <c r="R184" s="116">
        <v>0</v>
      </c>
      <c r="S184" s="116">
        <v>0</v>
      </c>
      <c r="T184" s="116">
        <v>0</v>
      </c>
      <c r="U184" s="116" t="s">
        <v>48</v>
      </c>
      <c r="V184" s="209"/>
    </row>
    <row r="185" spans="1:22" x14ac:dyDescent="0.25">
      <c r="A185" s="155">
        <v>65507</v>
      </c>
      <c r="B185" s="116"/>
      <c r="C185" s="116" t="s">
        <v>168</v>
      </c>
      <c r="D185" s="116" t="s">
        <v>169</v>
      </c>
      <c r="E185" s="116" t="s">
        <v>873</v>
      </c>
      <c r="F185" s="156" t="s">
        <v>874</v>
      </c>
      <c r="G185" s="116"/>
      <c r="H185" s="116">
        <v>0</v>
      </c>
      <c r="I185" s="116">
        <v>0</v>
      </c>
      <c r="J185" s="116">
        <v>0</v>
      </c>
      <c r="K185" s="116">
        <v>0</v>
      </c>
      <c r="L185" s="116">
        <v>0</v>
      </c>
      <c r="M185" s="116">
        <v>0</v>
      </c>
      <c r="N185" s="116">
        <v>0</v>
      </c>
      <c r="O185" s="116">
        <v>0</v>
      </c>
      <c r="P185" s="116">
        <v>0</v>
      </c>
      <c r="Q185" s="116">
        <v>0</v>
      </c>
      <c r="R185" s="116">
        <v>0</v>
      </c>
      <c r="S185" s="116">
        <v>0</v>
      </c>
      <c r="T185" s="116">
        <v>0</v>
      </c>
      <c r="U185" s="116" t="s">
        <v>48</v>
      </c>
      <c r="V185" s="209"/>
    </row>
    <row r="186" spans="1:22" ht="30" x14ac:dyDescent="0.25">
      <c r="A186" s="155">
        <v>837841</v>
      </c>
      <c r="B186" s="116" t="s">
        <v>875</v>
      </c>
      <c r="C186" s="116" t="s">
        <v>168</v>
      </c>
      <c r="D186" s="116" t="s">
        <v>169</v>
      </c>
      <c r="E186" s="116" t="s">
        <v>873</v>
      </c>
      <c r="F186" s="156" t="s">
        <v>876</v>
      </c>
      <c r="G186" s="116"/>
      <c r="H186" s="116">
        <v>0</v>
      </c>
      <c r="I186" s="116">
        <v>0</v>
      </c>
      <c r="J186" s="116">
        <v>0</v>
      </c>
      <c r="K186" s="116">
        <v>0</v>
      </c>
      <c r="L186" s="116">
        <v>0</v>
      </c>
      <c r="M186" s="116">
        <v>0</v>
      </c>
      <c r="N186" s="116">
        <v>0</v>
      </c>
      <c r="O186" s="116">
        <v>0</v>
      </c>
      <c r="P186" s="116">
        <v>0</v>
      </c>
      <c r="Q186" s="116">
        <v>0</v>
      </c>
      <c r="R186" s="116">
        <v>0</v>
      </c>
      <c r="S186" s="116">
        <v>0</v>
      </c>
      <c r="T186" s="116">
        <v>0</v>
      </c>
      <c r="U186" s="116" t="s">
        <v>48</v>
      </c>
      <c r="V186" s="209" t="s">
        <v>877</v>
      </c>
    </row>
    <row r="187" spans="1:22" ht="30" x14ac:dyDescent="0.25">
      <c r="A187" s="155">
        <v>333848</v>
      </c>
      <c r="B187" s="116" t="s">
        <v>878</v>
      </c>
      <c r="C187" s="116" t="s">
        <v>365</v>
      </c>
      <c r="D187" s="116" t="s">
        <v>373</v>
      </c>
      <c r="E187" s="154" t="s">
        <v>879</v>
      </c>
      <c r="F187" s="156" t="s">
        <v>880</v>
      </c>
      <c r="G187" s="116"/>
      <c r="H187" s="116">
        <v>0</v>
      </c>
      <c r="I187" s="116">
        <v>0</v>
      </c>
      <c r="J187" s="116">
        <v>0</v>
      </c>
      <c r="K187" s="116">
        <v>0</v>
      </c>
      <c r="L187" s="116">
        <v>0</v>
      </c>
      <c r="M187" s="116">
        <v>0</v>
      </c>
      <c r="N187" s="116">
        <v>0</v>
      </c>
      <c r="O187" s="116">
        <v>0</v>
      </c>
      <c r="P187" s="116">
        <v>0</v>
      </c>
      <c r="Q187" s="116">
        <v>0</v>
      </c>
      <c r="R187" s="116">
        <v>0</v>
      </c>
      <c r="S187" s="116">
        <v>0</v>
      </c>
      <c r="T187" s="116">
        <v>0</v>
      </c>
      <c r="U187" s="116" t="s">
        <v>48</v>
      </c>
      <c r="V187" s="209"/>
    </row>
    <row r="188" spans="1:22" x14ac:dyDescent="0.25">
      <c r="A188" s="155">
        <v>650912</v>
      </c>
      <c r="B188" s="116"/>
      <c r="C188" s="116" t="s">
        <v>168</v>
      </c>
      <c r="D188" s="116" t="s">
        <v>169</v>
      </c>
      <c r="E188" s="116" t="s">
        <v>170</v>
      </c>
      <c r="F188" s="156" t="s">
        <v>881</v>
      </c>
      <c r="G188" s="116"/>
      <c r="H188" s="116">
        <v>0</v>
      </c>
      <c r="I188" s="116">
        <v>0</v>
      </c>
      <c r="J188" s="116">
        <v>0</v>
      </c>
      <c r="K188" s="116">
        <v>0</v>
      </c>
      <c r="L188" s="116">
        <v>0</v>
      </c>
      <c r="M188" s="116">
        <v>0</v>
      </c>
      <c r="N188" s="116">
        <v>0</v>
      </c>
      <c r="O188" s="116">
        <v>0</v>
      </c>
      <c r="P188" s="116">
        <v>0</v>
      </c>
      <c r="Q188" s="116">
        <v>0</v>
      </c>
      <c r="R188" s="116">
        <v>0</v>
      </c>
      <c r="S188" s="116">
        <v>0</v>
      </c>
      <c r="T188" s="116">
        <v>0</v>
      </c>
      <c r="U188" s="116" t="s">
        <v>48</v>
      </c>
      <c r="V188" s="209"/>
    </row>
    <row r="189" spans="1:22" ht="30" x14ac:dyDescent="0.25">
      <c r="A189" s="155">
        <v>359680</v>
      </c>
      <c r="B189" s="116" t="s">
        <v>882</v>
      </c>
      <c r="C189" s="152" t="s">
        <v>42</v>
      </c>
      <c r="D189" s="116" t="s">
        <v>122</v>
      </c>
      <c r="E189" s="116" t="s">
        <v>123</v>
      </c>
      <c r="F189" s="156" t="s">
        <v>883</v>
      </c>
      <c r="G189" s="116"/>
      <c r="H189" s="116">
        <v>0</v>
      </c>
      <c r="I189" s="116">
        <v>0</v>
      </c>
      <c r="J189" s="116">
        <v>0</v>
      </c>
      <c r="K189" s="116">
        <v>0</v>
      </c>
      <c r="L189" s="116">
        <v>0</v>
      </c>
      <c r="M189" s="116">
        <v>0</v>
      </c>
      <c r="N189" s="116">
        <v>0</v>
      </c>
      <c r="O189" s="116">
        <v>0</v>
      </c>
      <c r="P189" s="116">
        <v>0</v>
      </c>
      <c r="Q189" s="116">
        <v>0</v>
      </c>
      <c r="R189" s="116">
        <v>0</v>
      </c>
      <c r="S189" s="116">
        <v>0</v>
      </c>
      <c r="T189" s="116">
        <v>0</v>
      </c>
      <c r="U189" s="116" t="s">
        <v>48</v>
      </c>
      <c r="V189" s="209" t="s">
        <v>884</v>
      </c>
    </row>
    <row r="190" spans="1:22" ht="30" x14ac:dyDescent="0.25">
      <c r="A190" s="155">
        <v>234486</v>
      </c>
      <c r="B190" s="116" t="s">
        <v>885</v>
      </c>
      <c r="C190" s="116" t="s">
        <v>168</v>
      </c>
      <c r="D190" s="116" t="s">
        <v>169</v>
      </c>
      <c r="E190" s="116" t="s">
        <v>170</v>
      </c>
      <c r="F190" s="156" t="s">
        <v>886</v>
      </c>
      <c r="G190" s="116"/>
      <c r="H190" s="116">
        <v>0</v>
      </c>
      <c r="I190" s="116">
        <v>0</v>
      </c>
      <c r="J190" s="116">
        <v>0</v>
      </c>
      <c r="K190" s="116">
        <v>0</v>
      </c>
      <c r="L190" s="116">
        <v>0</v>
      </c>
      <c r="M190" s="116">
        <v>0</v>
      </c>
      <c r="N190" s="116">
        <v>0</v>
      </c>
      <c r="O190" s="116">
        <v>0</v>
      </c>
      <c r="P190" s="116">
        <v>0</v>
      </c>
      <c r="Q190" s="116">
        <v>0</v>
      </c>
      <c r="R190" s="116">
        <v>0</v>
      </c>
      <c r="S190" s="116">
        <v>0</v>
      </c>
      <c r="T190" s="116">
        <v>0</v>
      </c>
      <c r="U190" s="116" t="s">
        <v>48</v>
      </c>
      <c r="V190" s="209"/>
    </row>
    <row r="191" spans="1:22" ht="30" x14ac:dyDescent="0.25">
      <c r="A191" s="155">
        <v>4552</v>
      </c>
      <c r="B191" s="116" t="s">
        <v>887</v>
      </c>
      <c r="C191" s="152" t="s">
        <v>42</v>
      </c>
      <c r="D191" s="116" t="s">
        <v>74</v>
      </c>
      <c r="E191" s="116" t="s">
        <v>75</v>
      </c>
      <c r="F191" s="156" t="s">
        <v>888</v>
      </c>
      <c r="G191" s="116"/>
      <c r="H191" s="116">
        <v>0</v>
      </c>
      <c r="I191" s="116">
        <v>0</v>
      </c>
      <c r="J191" s="116">
        <v>0</v>
      </c>
      <c r="K191" s="116">
        <v>0</v>
      </c>
      <c r="L191" s="116">
        <v>0</v>
      </c>
      <c r="M191" s="116">
        <v>0</v>
      </c>
      <c r="N191" s="116">
        <v>0</v>
      </c>
      <c r="O191" s="116">
        <v>0</v>
      </c>
      <c r="P191" s="116">
        <v>0</v>
      </c>
      <c r="Q191" s="116">
        <v>0</v>
      </c>
      <c r="R191" s="116">
        <v>0</v>
      </c>
      <c r="S191" s="116">
        <v>0</v>
      </c>
      <c r="T191" s="116">
        <v>0</v>
      </c>
      <c r="U191" s="116" t="s">
        <v>48</v>
      </c>
      <c r="V191" s="209" t="s">
        <v>889</v>
      </c>
    </row>
    <row r="192" spans="1:22" x14ac:dyDescent="0.25">
      <c r="A192" s="155">
        <v>10557</v>
      </c>
      <c r="B192" s="116"/>
      <c r="C192" s="116" t="s">
        <v>168</v>
      </c>
      <c r="D192" s="116" t="s">
        <v>169</v>
      </c>
      <c r="E192" s="116" t="s">
        <v>188</v>
      </c>
      <c r="F192" s="156" t="s">
        <v>890</v>
      </c>
      <c r="G192" s="116"/>
      <c r="H192" s="116">
        <v>0</v>
      </c>
      <c r="I192" s="116">
        <v>0</v>
      </c>
      <c r="J192" s="116">
        <v>0</v>
      </c>
      <c r="K192" s="116">
        <v>0</v>
      </c>
      <c r="L192" s="116">
        <v>0</v>
      </c>
      <c r="M192" s="116">
        <v>0</v>
      </c>
      <c r="N192" s="116">
        <v>0</v>
      </c>
      <c r="O192" s="116">
        <v>0</v>
      </c>
      <c r="P192" s="116">
        <v>0</v>
      </c>
      <c r="Q192" s="116">
        <v>0</v>
      </c>
      <c r="R192" s="116">
        <v>0</v>
      </c>
      <c r="S192" s="116">
        <v>0</v>
      </c>
      <c r="T192" s="116">
        <v>0</v>
      </c>
      <c r="U192" s="116" t="s">
        <v>48</v>
      </c>
      <c r="V192" s="209"/>
    </row>
    <row r="193" spans="1:22" x14ac:dyDescent="0.25">
      <c r="A193" s="155">
        <v>933143</v>
      </c>
      <c r="B193" s="116" t="s">
        <v>891</v>
      </c>
      <c r="C193" s="152" t="s">
        <v>42</v>
      </c>
      <c r="D193" s="152" t="s">
        <v>74</v>
      </c>
      <c r="E193" s="152" t="s">
        <v>83</v>
      </c>
      <c r="F193" s="156" t="s">
        <v>892</v>
      </c>
      <c r="G193" s="116"/>
      <c r="H193" s="116">
        <v>0</v>
      </c>
      <c r="I193" s="116">
        <v>0</v>
      </c>
      <c r="J193" s="116">
        <v>0</v>
      </c>
      <c r="K193" s="116">
        <v>0</v>
      </c>
      <c r="L193" s="116">
        <v>0</v>
      </c>
      <c r="M193" s="116">
        <v>0</v>
      </c>
      <c r="N193" s="116">
        <v>0</v>
      </c>
      <c r="O193" s="116">
        <v>0</v>
      </c>
      <c r="P193" s="116">
        <v>0</v>
      </c>
      <c r="Q193" s="116">
        <v>0</v>
      </c>
      <c r="R193" s="116">
        <v>0</v>
      </c>
      <c r="S193" s="116">
        <v>0</v>
      </c>
      <c r="T193" s="116">
        <v>0</v>
      </c>
      <c r="U193" s="116" t="s">
        <v>48</v>
      </c>
      <c r="V193" s="209"/>
    </row>
    <row r="194" spans="1:22" x14ac:dyDescent="0.25">
      <c r="A194" s="155">
        <v>241248</v>
      </c>
      <c r="B194" s="116"/>
      <c r="C194" s="116" t="s">
        <v>168</v>
      </c>
      <c r="D194" s="152" t="s">
        <v>310</v>
      </c>
      <c r="E194" s="116" t="s">
        <v>311</v>
      </c>
      <c r="F194" s="156" t="s">
        <v>893</v>
      </c>
      <c r="G194" s="116"/>
      <c r="H194" s="116">
        <v>0</v>
      </c>
      <c r="I194" s="116">
        <v>0</v>
      </c>
      <c r="J194" s="116">
        <v>0</v>
      </c>
      <c r="K194" s="116">
        <v>0</v>
      </c>
      <c r="L194" s="116">
        <v>0</v>
      </c>
      <c r="M194" s="116">
        <v>0</v>
      </c>
      <c r="N194" s="116">
        <v>0</v>
      </c>
      <c r="O194" s="116">
        <v>0</v>
      </c>
      <c r="P194" s="116">
        <v>0</v>
      </c>
      <c r="Q194" s="116">
        <v>0</v>
      </c>
      <c r="R194" s="116">
        <v>0</v>
      </c>
      <c r="S194" s="116">
        <v>0</v>
      </c>
      <c r="T194" s="116">
        <v>0</v>
      </c>
      <c r="U194" s="116" t="s">
        <v>48</v>
      </c>
      <c r="V194" s="209"/>
    </row>
    <row r="195" spans="1:22" ht="30" x14ac:dyDescent="0.25">
      <c r="A195" s="155">
        <v>200266</v>
      </c>
      <c r="B195" s="116" t="s">
        <v>894</v>
      </c>
      <c r="C195" s="152" t="s">
        <v>42</v>
      </c>
      <c r="D195" s="152" t="s">
        <v>122</v>
      </c>
      <c r="E195" s="152" t="s">
        <v>144</v>
      </c>
      <c r="F195" s="156" t="s">
        <v>895</v>
      </c>
      <c r="G195" s="116"/>
      <c r="H195" s="116">
        <v>0</v>
      </c>
      <c r="I195" s="116">
        <v>0</v>
      </c>
      <c r="J195" s="116">
        <v>0</v>
      </c>
      <c r="K195" s="116">
        <v>0</v>
      </c>
      <c r="L195" s="116">
        <v>0</v>
      </c>
      <c r="M195" s="116">
        <v>0</v>
      </c>
      <c r="N195" s="116">
        <v>0</v>
      </c>
      <c r="O195" s="116">
        <v>0</v>
      </c>
      <c r="P195" s="116">
        <v>0</v>
      </c>
      <c r="Q195" s="116">
        <v>0</v>
      </c>
      <c r="R195" s="116">
        <v>0</v>
      </c>
      <c r="S195" s="116">
        <v>0</v>
      </c>
      <c r="T195" s="116">
        <v>0</v>
      </c>
      <c r="U195" s="116" t="s">
        <v>48</v>
      </c>
      <c r="V195" s="209"/>
    </row>
    <row r="196" spans="1:22" s="135" customFormat="1" ht="45.75" customHeight="1" x14ac:dyDescent="0.25">
      <c r="A196" s="155">
        <v>347994</v>
      </c>
      <c r="B196" s="116" t="s">
        <v>896</v>
      </c>
      <c r="C196" s="152" t="s">
        <v>42</v>
      </c>
      <c r="D196" s="152" t="s">
        <v>122</v>
      </c>
      <c r="E196" s="152" t="s">
        <v>129</v>
      </c>
      <c r="F196" s="156" t="s">
        <v>897</v>
      </c>
      <c r="G196" s="116"/>
      <c r="H196" s="116">
        <v>0</v>
      </c>
      <c r="I196" s="116">
        <v>0</v>
      </c>
      <c r="J196" s="116">
        <v>0</v>
      </c>
      <c r="K196" s="116">
        <v>0</v>
      </c>
      <c r="L196" s="116">
        <v>0</v>
      </c>
      <c r="M196" s="116">
        <v>0</v>
      </c>
      <c r="N196" s="116">
        <v>0</v>
      </c>
      <c r="O196" s="116">
        <v>0</v>
      </c>
      <c r="P196" s="116">
        <v>0</v>
      </c>
      <c r="Q196" s="116">
        <v>0</v>
      </c>
      <c r="R196" s="116">
        <v>0</v>
      </c>
      <c r="S196" s="116">
        <v>0</v>
      </c>
      <c r="T196" s="116">
        <v>0</v>
      </c>
      <c r="U196" s="116" t="s">
        <v>48</v>
      </c>
      <c r="V196" s="209"/>
    </row>
    <row r="197" spans="1:22" ht="30" x14ac:dyDescent="0.25">
      <c r="A197" s="155">
        <v>850071</v>
      </c>
      <c r="B197" s="116" t="s">
        <v>898</v>
      </c>
      <c r="C197" s="152" t="s">
        <v>42</v>
      </c>
      <c r="D197" s="116" t="s">
        <v>43</v>
      </c>
      <c r="E197" s="116" t="s">
        <v>58</v>
      </c>
      <c r="F197" s="156" t="s">
        <v>899</v>
      </c>
      <c r="G197" s="116"/>
      <c r="H197" s="116">
        <v>0</v>
      </c>
      <c r="I197" s="116">
        <v>0</v>
      </c>
      <c r="J197" s="116">
        <v>0</v>
      </c>
      <c r="K197" s="116">
        <v>0</v>
      </c>
      <c r="L197" s="116">
        <v>0</v>
      </c>
      <c r="M197" s="116">
        <v>0</v>
      </c>
      <c r="N197" s="116">
        <v>0</v>
      </c>
      <c r="O197" s="116">
        <v>0</v>
      </c>
      <c r="P197" s="116">
        <v>0</v>
      </c>
      <c r="Q197" s="116">
        <v>0</v>
      </c>
      <c r="R197" s="116">
        <v>0</v>
      </c>
      <c r="S197" s="116">
        <v>0</v>
      </c>
      <c r="T197" s="116">
        <v>0</v>
      </c>
      <c r="U197" s="116" t="s">
        <v>48</v>
      </c>
      <c r="V197" s="209"/>
    </row>
    <row r="198" spans="1:22" x14ac:dyDescent="0.25">
      <c r="A198" s="155" t="s">
        <v>49</v>
      </c>
      <c r="B198" s="116" t="s">
        <v>900</v>
      </c>
      <c r="C198" s="116" t="s">
        <v>42</v>
      </c>
      <c r="D198" s="116" t="s">
        <v>74</v>
      </c>
      <c r="E198" s="116" t="s">
        <v>79</v>
      </c>
      <c r="F198" s="159" t="s">
        <v>901</v>
      </c>
      <c r="G198" s="154"/>
      <c r="H198" s="116">
        <v>0</v>
      </c>
      <c r="I198" s="116">
        <v>0</v>
      </c>
      <c r="J198" s="116">
        <v>0</v>
      </c>
      <c r="K198" s="116">
        <v>0</v>
      </c>
      <c r="L198" s="116">
        <v>0</v>
      </c>
      <c r="M198" s="116">
        <v>0</v>
      </c>
      <c r="N198" s="116">
        <v>0</v>
      </c>
      <c r="O198" s="116">
        <v>0</v>
      </c>
      <c r="P198" s="116">
        <v>0</v>
      </c>
      <c r="Q198" s="116">
        <v>0</v>
      </c>
      <c r="R198" s="116">
        <v>0</v>
      </c>
      <c r="S198" s="116">
        <v>0</v>
      </c>
      <c r="T198" s="116">
        <v>0</v>
      </c>
      <c r="U198" s="116" t="s">
        <v>48</v>
      </c>
      <c r="V198" s="209"/>
    </row>
    <row r="199" spans="1:22" ht="30" x14ac:dyDescent="0.25">
      <c r="A199" s="155" t="s">
        <v>49</v>
      </c>
      <c r="B199" s="116" t="s">
        <v>902</v>
      </c>
      <c r="C199" s="152" t="s">
        <v>42</v>
      </c>
      <c r="D199" s="116" t="s">
        <v>43</v>
      </c>
      <c r="E199" s="116" t="s">
        <v>61</v>
      </c>
      <c r="F199" s="156" t="s">
        <v>903</v>
      </c>
      <c r="G199" s="116"/>
      <c r="H199" s="116">
        <v>0</v>
      </c>
      <c r="I199" s="116">
        <v>0</v>
      </c>
      <c r="J199" s="116">
        <v>0</v>
      </c>
      <c r="K199" s="116">
        <v>0</v>
      </c>
      <c r="L199" s="116">
        <v>0</v>
      </c>
      <c r="M199" s="116">
        <v>0</v>
      </c>
      <c r="N199" s="116">
        <v>0</v>
      </c>
      <c r="O199" s="116">
        <v>0</v>
      </c>
      <c r="P199" s="116">
        <v>0</v>
      </c>
      <c r="Q199" s="116">
        <v>0</v>
      </c>
      <c r="R199" s="116">
        <v>0</v>
      </c>
      <c r="S199" s="116">
        <v>0</v>
      </c>
      <c r="T199" s="116">
        <v>0</v>
      </c>
      <c r="U199" s="116" t="s">
        <v>48</v>
      </c>
      <c r="V199" s="209" t="s">
        <v>904</v>
      </c>
    </row>
    <row r="200" spans="1:22" x14ac:dyDescent="0.25">
      <c r="A200" s="155">
        <v>61721</v>
      </c>
      <c r="B200" s="116" t="s">
        <v>905</v>
      </c>
      <c r="C200" s="152" t="s">
        <v>42</v>
      </c>
      <c r="D200" s="116" t="s">
        <v>43</v>
      </c>
      <c r="E200" s="116" t="s">
        <v>51</v>
      </c>
      <c r="F200" s="156" t="s">
        <v>906</v>
      </c>
      <c r="G200" s="116"/>
      <c r="H200" s="116">
        <v>0</v>
      </c>
      <c r="I200" s="116">
        <v>0</v>
      </c>
      <c r="J200" s="116">
        <v>0</v>
      </c>
      <c r="K200" s="116">
        <v>0</v>
      </c>
      <c r="L200" s="116">
        <v>0</v>
      </c>
      <c r="M200" s="116">
        <v>0</v>
      </c>
      <c r="N200" s="116">
        <v>0</v>
      </c>
      <c r="O200" s="116">
        <v>0</v>
      </c>
      <c r="P200" s="116">
        <v>0</v>
      </c>
      <c r="Q200" s="116">
        <v>0</v>
      </c>
      <c r="R200" s="116">
        <v>0</v>
      </c>
      <c r="S200" s="116">
        <v>0</v>
      </c>
      <c r="T200" s="116">
        <v>0</v>
      </c>
      <c r="U200" s="116" t="s">
        <v>48</v>
      </c>
      <c r="V200" s="209"/>
    </row>
    <row r="201" spans="1:22" ht="30" x14ac:dyDescent="0.25">
      <c r="A201" s="155" t="s">
        <v>49</v>
      </c>
      <c r="B201" s="116" t="s">
        <v>907</v>
      </c>
      <c r="C201" s="116" t="s">
        <v>42</v>
      </c>
      <c r="D201" s="116" t="s">
        <v>108</v>
      </c>
      <c r="E201" s="116" t="s">
        <v>593</v>
      </c>
      <c r="F201" s="156" t="s">
        <v>908</v>
      </c>
      <c r="G201" s="116"/>
      <c r="H201" s="116">
        <v>0</v>
      </c>
      <c r="I201" s="116">
        <v>0</v>
      </c>
      <c r="J201" s="116">
        <v>0</v>
      </c>
      <c r="K201" s="116">
        <v>0</v>
      </c>
      <c r="L201" s="116">
        <v>0</v>
      </c>
      <c r="M201" s="116">
        <v>0</v>
      </c>
      <c r="N201" s="116">
        <v>0</v>
      </c>
      <c r="O201" s="116">
        <v>0</v>
      </c>
      <c r="P201" s="116">
        <v>0</v>
      </c>
      <c r="Q201" s="116">
        <v>0</v>
      </c>
      <c r="R201" s="116">
        <v>0</v>
      </c>
      <c r="S201" s="116">
        <v>0</v>
      </c>
      <c r="T201" s="116">
        <v>0</v>
      </c>
      <c r="U201" s="116" t="s">
        <v>48</v>
      </c>
      <c r="V201" s="209"/>
    </row>
    <row r="202" spans="1:22" x14ac:dyDescent="0.25">
      <c r="A202" s="155" t="s">
        <v>49</v>
      </c>
      <c r="B202" s="116" t="s">
        <v>909</v>
      </c>
      <c r="C202" s="116" t="s">
        <v>42</v>
      </c>
      <c r="D202" s="116" t="s">
        <v>122</v>
      </c>
      <c r="E202" s="116" t="s">
        <v>144</v>
      </c>
      <c r="F202" s="156" t="s">
        <v>910</v>
      </c>
      <c r="G202" s="116"/>
      <c r="H202" s="116">
        <v>0</v>
      </c>
      <c r="I202" s="116">
        <v>0</v>
      </c>
      <c r="J202" s="116">
        <v>0</v>
      </c>
      <c r="K202" s="116">
        <v>0</v>
      </c>
      <c r="L202" s="116">
        <v>0</v>
      </c>
      <c r="M202" s="116">
        <v>0</v>
      </c>
      <c r="N202" s="116">
        <v>0</v>
      </c>
      <c r="O202" s="116">
        <v>0</v>
      </c>
      <c r="P202" s="116">
        <v>0</v>
      </c>
      <c r="Q202" s="116">
        <v>0</v>
      </c>
      <c r="R202" s="116">
        <v>0</v>
      </c>
      <c r="S202" s="116">
        <v>0</v>
      </c>
      <c r="T202" s="116">
        <v>0</v>
      </c>
      <c r="U202" s="116" t="s">
        <v>48</v>
      </c>
      <c r="V202" s="209"/>
    </row>
    <row r="203" spans="1:22" x14ac:dyDescent="0.25">
      <c r="A203" s="155" t="s">
        <v>49</v>
      </c>
      <c r="B203" s="116" t="s">
        <v>911</v>
      </c>
      <c r="C203" s="116" t="s">
        <v>42</v>
      </c>
      <c r="D203" s="116" t="s">
        <v>122</v>
      </c>
      <c r="E203" s="116" t="s">
        <v>820</v>
      </c>
      <c r="F203" s="156" t="s">
        <v>912</v>
      </c>
      <c r="G203" s="116"/>
      <c r="H203" s="116">
        <v>0</v>
      </c>
      <c r="I203" s="116">
        <v>0</v>
      </c>
      <c r="J203" s="116">
        <v>0</v>
      </c>
      <c r="K203" s="116">
        <v>0</v>
      </c>
      <c r="L203" s="116">
        <v>0</v>
      </c>
      <c r="M203" s="116">
        <v>0</v>
      </c>
      <c r="N203" s="116">
        <v>0</v>
      </c>
      <c r="O203" s="116">
        <v>0</v>
      </c>
      <c r="P203" s="116">
        <v>0</v>
      </c>
      <c r="Q203" s="116">
        <v>0</v>
      </c>
      <c r="R203" s="116">
        <v>0</v>
      </c>
      <c r="S203" s="116">
        <v>0</v>
      </c>
      <c r="T203" s="116">
        <v>0</v>
      </c>
      <c r="U203" s="116" t="s">
        <v>48</v>
      </c>
      <c r="V203" s="209" t="s">
        <v>913</v>
      </c>
    </row>
    <row r="204" spans="1:22" x14ac:dyDescent="0.25">
      <c r="A204" s="155">
        <v>264070</v>
      </c>
      <c r="B204" s="116" t="s">
        <v>914</v>
      </c>
      <c r="C204" s="116" t="s">
        <v>168</v>
      </c>
      <c r="D204" s="116" t="s">
        <v>169</v>
      </c>
      <c r="E204" s="116" t="s">
        <v>275</v>
      </c>
      <c r="F204" s="156" t="s">
        <v>915</v>
      </c>
      <c r="G204" s="116"/>
      <c r="H204" s="116">
        <v>0</v>
      </c>
      <c r="I204" s="116">
        <v>0</v>
      </c>
      <c r="J204" s="116">
        <v>0</v>
      </c>
      <c r="K204" s="116">
        <v>0</v>
      </c>
      <c r="L204" s="116">
        <v>0</v>
      </c>
      <c r="M204" s="116">
        <v>0</v>
      </c>
      <c r="N204" s="116">
        <v>0</v>
      </c>
      <c r="O204" s="116">
        <v>0</v>
      </c>
      <c r="P204" s="116">
        <v>0</v>
      </c>
      <c r="Q204" s="116">
        <v>0</v>
      </c>
      <c r="R204" s="116">
        <v>0</v>
      </c>
      <c r="S204" s="116">
        <v>0</v>
      </c>
      <c r="T204" s="116">
        <v>0</v>
      </c>
      <c r="U204" s="116" t="s">
        <v>48</v>
      </c>
      <c r="V204" s="209"/>
    </row>
    <row r="205" spans="1:22" ht="105" x14ac:dyDescent="0.25">
      <c r="A205" s="155">
        <v>951679</v>
      </c>
      <c r="B205" s="116" t="s">
        <v>945</v>
      </c>
      <c r="C205" s="152" t="s">
        <v>466</v>
      </c>
      <c r="D205" s="152" t="s">
        <v>467</v>
      </c>
      <c r="E205" s="116" t="s">
        <v>468</v>
      </c>
      <c r="F205" s="156" t="s">
        <v>731</v>
      </c>
      <c r="G205" s="116" t="s">
        <v>1008</v>
      </c>
      <c r="H205" s="116">
        <v>0</v>
      </c>
      <c r="I205" s="116">
        <v>0</v>
      </c>
      <c r="J205" s="116">
        <v>0</v>
      </c>
      <c r="K205" s="116">
        <v>0</v>
      </c>
      <c r="L205" s="116">
        <v>0</v>
      </c>
      <c r="M205" s="116">
        <v>0</v>
      </c>
      <c r="N205" s="116">
        <v>0</v>
      </c>
      <c r="O205" s="116">
        <v>0</v>
      </c>
      <c r="P205" s="116">
        <v>0</v>
      </c>
      <c r="Q205" s="116">
        <v>0</v>
      </c>
      <c r="R205" s="116">
        <v>0</v>
      </c>
      <c r="S205" s="116">
        <v>0</v>
      </c>
      <c r="T205" s="116">
        <v>0</v>
      </c>
      <c r="U205" s="152" t="s">
        <v>48</v>
      </c>
      <c r="V205" s="209" t="s">
        <v>946</v>
      </c>
    </row>
    <row r="206" spans="1:22" x14ac:dyDescent="0.25">
      <c r="A206" s="155">
        <v>532922</v>
      </c>
      <c r="B206" s="116" t="s">
        <v>916</v>
      </c>
      <c r="C206" s="116" t="s">
        <v>168</v>
      </c>
      <c r="D206" s="116" t="s">
        <v>169</v>
      </c>
      <c r="E206" s="116" t="s">
        <v>275</v>
      </c>
      <c r="F206" s="156" t="s">
        <v>917</v>
      </c>
      <c r="G206" s="116"/>
      <c r="H206" s="116">
        <v>0</v>
      </c>
      <c r="I206" s="116">
        <v>0</v>
      </c>
      <c r="J206" s="116">
        <v>0</v>
      </c>
      <c r="K206" s="116">
        <v>0</v>
      </c>
      <c r="L206" s="116">
        <v>0</v>
      </c>
      <c r="M206" s="116">
        <v>0</v>
      </c>
      <c r="N206" s="116">
        <v>0</v>
      </c>
      <c r="O206" s="116">
        <v>0</v>
      </c>
      <c r="P206" s="116">
        <v>0</v>
      </c>
      <c r="Q206" s="116">
        <v>0</v>
      </c>
      <c r="R206" s="116">
        <v>0</v>
      </c>
      <c r="S206" s="116">
        <v>0</v>
      </c>
      <c r="T206" s="116">
        <v>0</v>
      </c>
      <c r="U206" s="116" t="s">
        <v>48</v>
      </c>
      <c r="V206" s="209"/>
    </row>
    <row r="207" spans="1:22" ht="30" x14ac:dyDescent="0.25">
      <c r="A207" s="155" t="s">
        <v>49</v>
      </c>
      <c r="B207" s="116" t="s">
        <v>918</v>
      </c>
      <c r="C207" s="152" t="s">
        <v>42</v>
      </c>
      <c r="D207" s="152" t="s">
        <v>74</v>
      </c>
      <c r="E207" s="152" t="s">
        <v>79</v>
      </c>
      <c r="F207" s="156" t="s">
        <v>919</v>
      </c>
      <c r="G207" s="116"/>
      <c r="H207" s="116">
        <v>0</v>
      </c>
      <c r="I207" s="116">
        <v>0</v>
      </c>
      <c r="J207" s="116">
        <v>0</v>
      </c>
      <c r="K207" s="116">
        <v>0</v>
      </c>
      <c r="L207" s="116">
        <v>0</v>
      </c>
      <c r="M207" s="116">
        <v>0</v>
      </c>
      <c r="N207" s="116">
        <v>0</v>
      </c>
      <c r="O207" s="116">
        <v>0</v>
      </c>
      <c r="P207" s="116">
        <v>0</v>
      </c>
      <c r="Q207" s="116">
        <v>0</v>
      </c>
      <c r="R207" s="116">
        <v>0</v>
      </c>
      <c r="S207" s="116">
        <v>0</v>
      </c>
      <c r="T207" s="116">
        <v>0</v>
      </c>
      <c r="U207" s="116" t="s">
        <v>48</v>
      </c>
      <c r="V207" s="209"/>
    </row>
    <row r="208" spans="1:22" ht="30" x14ac:dyDescent="0.25">
      <c r="A208" s="155" t="s">
        <v>49</v>
      </c>
      <c r="B208" s="116" t="s">
        <v>920</v>
      </c>
      <c r="C208" s="116" t="s">
        <v>42</v>
      </c>
      <c r="D208" s="116" t="s">
        <v>122</v>
      </c>
      <c r="E208" s="116" t="s">
        <v>144</v>
      </c>
      <c r="F208" s="156" t="s">
        <v>921</v>
      </c>
      <c r="G208" s="116"/>
      <c r="H208" s="116">
        <v>0</v>
      </c>
      <c r="I208" s="116">
        <v>0</v>
      </c>
      <c r="J208" s="116">
        <v>0</v>
      </c>
      <c r="K208" s="116">
        <v>0</v>
      </c>
      <c r="L208" s="116">
        <v>0</v>
      </c>
      <c r="M208" s="116">
        <v>0</v>
      </c>
      <c r="N208" s="116">
        <v>0</v>
      </c>
      <c r="O208" s="116">
        <v>0</v>
      </c>
      <c r="P208" s="116">
        <v>0</v>
      </c>
      <c r="Q208" s="116">
        <v>0</v>
      </c>
      <c r="R208" s="116">
        <v>0</v>
      </c>
      <c r="S208" s="116">
        <v>0</v>
      </c>
      <c r="T208" s="116">
        <v>0</v>
      </c>
      <c r="U208" s="116" t="s">
        <v>48</v>
      </c>
      <c r="V208" s="209"/>
    </row>
    <row r="209" spans="1:22" x14ac:dyDescent="0.25">
      <c r="A209" s="155">
        <v>67401</v>
      </c>
      <c r="B209" s="116" t="s">
        <v>922</v>
      </c>
      <c r="C209" s="116" t="s">
        <v>42</v>
      </c>
      <c r="D209" s="116" t="s">
        <v>122</v>
      </c>
      <c r="E209" s="116" t="s">
        <v>129</v>
      </c>
      <c r="F209" s="156" t="s">
        <v>923</v>
      </c>
      <c r="G209" s="116"/>
      <c r="H209" s="116">
        <v>0</v>
      </c>
      <c r="I209" s="116">
        <v>0</v>
      </c>
      <c r="J209" s="116">
        <v>0</v>
      </c>
      <c r="K209" s="116">
        <v>0</v>
      </c>
      <c r="L209" s="116">
        <v>0</v>
      </c>
      <c r="M209" s="116">
        <v>0</v>
      </c>
      <c r="N209" s="116">
        <v>0</v>
      </c>
      <c r="O209" s="116">
        <v>0</v>
      </c>
      <c r="P209" s="116">
        <v>0</v>
      </c>
      <c r="Q209" s="116">
        <v>0</v>
      </c>
      <c r="R209" s="116">
        <v>0</v>
      </c>
      <c r="S209" s="116">
        <v>0</v>
      </c>
      <c r="T209" s="116">
        <v>0</v>
      </c>
      <c r="U209" s="116" t="s">
        <v>48</v>
      </c>
      <c r="V209" s="209"/>
    </row>
    <row r="210" spans="1:22" ht="30" x14ac:dyDescent="0.25">
      <c r="A210" s="155">
        <v>528798</v>
      </c>
      <c r="B210" s="116" t="s">
        <v>927</v>
      </c>
      <c r="C210" s="116" t="s">
        <v>168</v>
      </c>
      <c r="D210" s="116" t="s">
        <v>928</v>
      </c>
      <c r="E210" s="116" t="s">
        <v>320</v>
      </c>
      <c r="F210" s="156" t="s">
        <v>929</v>
      </c>
      <c r="G210" s="116"/>
      <c r="H210" s="116">
        <v>0</v>
      </c>
      <c r="I210" s="116">
        <v>0</v>
      </c>
      <c r="J210" s="116">
        <v>0</v>
      </c>
      <c r="K210" s="116">
        <v>0</v>
      </c>
      <c r="L210" s="116">
        <v>0</v>
      </c>
      <c r="M210" s="116">
        <v>0</v>
      </c>
      <c r="N210" s="116">
        <v>0</v>
      </c>
      <c r="O210" s="116">
        <v>0</v>
      </c>
      <c r="P210" s="116">
        <v>0</v>
      </c>
      <c r="Q210" s="116">
        <v>0</v>
      </c>
      <c r="R210" s="116">
        <v>0</v>
      </c>
      <c r="S210" s="116">
        <v>0</v>
      </c>
      <c r="T210" s="116">
        <v>0</v>
      </c>
      <c r="U210" s="116" t="s">
        <v>48</v>
      </c>
      <c r="V210" s="209"/>
    </row>
    <row r="211" spans="1:22" ht="30" x14ac:dyDescent="0.25">
      <c r="A211" s="155" t="s">
        <v>49</v>
      </c>
      <c r="B211" s="116" t="s">
        <v>930</v>
      </c>
      <c r="C211" s="116" t="s">
        <v>168</v>
      </c>
      <c r="D211" s="116" t="s">
        <v>928</v>
      </c>
      <c r="E211" s="116" t="s">
        <v>320</v>
      </c>
      <c r="F211" s="156" t="s">
        <v>931</v>
      </c>
      <c r="G211" s="116"/>
      <c r="H211" s="116">
        <v>0</v>
      </c>
      <c r="I211" s="116">
        <v>0</v>
      </c>
      <c r="J211" s="116">
        <v>0</v>
      </c>
      <c r="K211" s="116">
        <v>0</v>
      </c>
      <c r="L211" s="116">
        <v>0</v>
      </c>
      <c r="M211" s="116">
        <v>0</v>
      </c>
      <c r="N211" s="116">
        <v>0</v>
      </c>
      <c r="O211" s="116">
        <v>0</v>
      </c>
      <c r="P211" s="116">
        <v>0</v>
      </c>
      <c r="Q211" s="116">
        <v>0</v>
      </c>
      <c r="R211" s="116">
        <v>0</v>
      </c>
      <c r="S211" s="116">
        <v>0</v>
      </c>
      <c r="T211" s="116">
        <v>0</v>
      </c>
      <c r="U211" s="116" t="s">
        <v>48</v>
      </c>
      <c r="V211" s="209"/>
    </row>
    <row r="212" spans="1:22" ht="30" x14ac:dyDescent="0.25">
      <c r="A212" s="155">
        <v>162668</v>
      </c>
      <c r="B212" s="116" t="s">
        <v>932</v>
      </c>
      <c r="C212" s="116" t="s">
        <v>168</v>
      </c>
      <c r="D212" s="116" t="s">
        <v>928</v>
      </c>
      <c r="E212" s="116" t="s">
        <v>320</v>
      </c>
      <c r="F212" s="156" t="s">
        <v>933</v>
      </c>
      <c r="G212" s="116"/>
      <c r="H212" s="116">
        <v>0</v>
      </c>
      <c r="I212" s="116">
        <v>0</v>
      </c>
      <c r="J212" s="116">
        <v>0</v>
      </c>
      <c r="K212" s="116">
        <v>0</v>
      </c>
      <c r="L212" s="116">
        <v>0</v>
      </c>
      <c r="M212" s="116">
        <v>0</v>
      </c>
      <c r="N212" s="116">
        <v>0</v>
      </c>
      <c r="O212" s="116">
        <v>0</v>
      </c>
      <c r="P212" s="116">
        <v>0</v>
      </c>
      <c r="Q212" s="116">
        <v>0</v>
      </c>
      <c r="R212" s="116">
        <v>0</v>
      </c>
      <c r="S212" s="116">
        <v>0</v>
      </c>
      <c r="T212" s="116">
        <v>0</v>
      </c>
      <c r="U212" s="116" t="s">
        <v>48</v>
      </c>
      <c r="V212" s="209"/>
    </row>
    <row r="213" spans="1:22" ht="30" x14ac:dyDescent="0.25">
      <c r="A213" s="155">
        <v>419269</v>
      </c>
      <c r="B213" s="116" t="s">
        <v>934</v>
      </c>
      <c r="C213" s="116" t="s">
        <v>42</v>
      </c>
      <c r="D213" s="116" t="s">
        <v>122</v>
      </c>
      <c r="E213" s="116" t="s">
        <v>144</v>
      </c>
      <c r="F213" s="156" t="s">
        <v>935</v>
      </c>
      <c r="G213" s="116"/>
      <c r="H213" s="116">
        <v>0</v>
      </c>
      <c r="I213" s="116">
        <v>0</v>
      </c>
      <c r="J213" s="116">
        <v>0</v>
      </c>
      <c r="K213" s="116">
        <v>0</v>
      </c>
      <c r="L213" s="116">
        <v>0</v>
      </c>
      <c r="M213" s="116">
        <v>0</v>
      </c>
      <c r="N213" s="116">
        <v>0</v>
      </c>
      <c r="O213" s="116">
        <v>0</v>
      </c>
      <c r="P213" s="116">
        <v>0</v>
      </c>
      <c r="Q213" s="116">
        <v>0</v>
      </c>
      <c r="R213" s="116">
        <v>0</v>
      </c>
      <c r="S213" s="116">
        <v>0</v>
      </c>
      <c r="T213" s="116">
        <v>0</v>
      </c>
      <c r="U213" s="116" t="s">
        <v>48</v>
      </c>
      <c r="V213" s="209"/>
    </row>
    <row r="214" spans="1:22" x14ac:dyDescent="0.25">
      <c r="A214" s="151">
        <v>924659</v>
      </c>
      <c r="B214" s="152"/>
      <c r="C214" s="152" t="s">
        <v>466</v>
      </c>
      <c r="D214" s="152" t="s">
        <v>941</v>
      </c>
      <c r="E214" s="152" t="s">
        <v>942</v>
      </c>
      <c r="F214" s="153" t="s">
        <v>943</v>
      </c>
      <c r="G214" s="152" t="s">
        <v>1008</v>
      </c>
      <c r="H214" s="152">
        <v>0</v>
      </c>
      <c r="I214" s="152">
        <v>0</v>
      </c>
      <c r="J214" s="152">
        <v>0</v>
      </c>
      <c r="K214" s="152">
        <v>0</v>
      </c>
      <c r="L214" s="152">
        <v>0</v>
      </c>
      <c r="M214" s="152">
        <v>0</v>
      </c>
      <c r="N214" s="152">
        <v>0</v>
      </c>
      <c r="O214" s="152">
        <v>0</v>
      </c>
      <c r="P214" s="152">
        <v>0</v>
      </c>
      <c r="Q214" s="152">
        <v>0</v>
      </c>
      <c r="R214" s="152">
        <v>0</v>
      </c>
      <c r="S214" s="152">
        <v>0</v>
      </c>
      <c r="T214" s="152">
        <v>0</v>
      </c>
      <c r="U214" s="152" t="s">
        <v>48</v>
      </c>
      <c r="V214" s="207" t="s">
        <v>944</v>
      </c>
    </row>
    <row r="215" spans="1:22" ht="45" x14ac:dyDescent="0.25">
      <c r="A215" s="155">
        <v>424636</v>
      </c>
      <c r="B215" s="116" t="s">
        <v>936</v>
      </c>
      <c r="C215" s="116" t="s">
        <v>42</v>
      </c>
      <c r="D215" s="116" t="s">
        <v>122</v>
      </c>
      <c r="E215" s="116" t="s">
        <v>586</v>
      </c>
      <c r="F215" s="156" t="s">
        <v>937</v>
      </c>
      <c r="G215" s="116" t="s">
        <v>1008</v>
      </c>
      <c r="H215" s="116">
        <v>0</v>
      </c>
      <c r="I215" s="116">
        <v>0</v>
      </c>
      <c r="J215" s="116">
        <v>0</v>
      </c>
      <c r="K215" s="116">
        <v>0</v>
      </c>
      <c r="L215" s="116">
        <v>0</v>
      </c>
      <c r="M215" s="116">
        <v>0</v>
      </c>
      <c r="N215" s="116">
        <v>0</v>
      </c>
      <c r="O215" s="116">
        <v>0</v>
      </c>
      <c r="P215" s="116">
        <v>0</v>
      </c>
      <c r="Q215" s="116">
        <v>0</v>
      </c>
      <c r="R215" s="116">
        <v>0</v>
      </c>
      <c r="S215" s="116">
        <v>0</v>
      </c>
      <c r="T215" s="116">
        <v>0</v>
      </c>
      <c r="U215" s="116" t="s">
        <v>48</v>
      </c>
      <c r="V215" s="209" t="s">
        <v>795</v>
      </c>
    </row>
    <row r="216" spans="1:22" x14ac:dyDescent="0.25">
      <c r="A216" s="155">
        <v>442282</v>
      </c>
      <c r="B216" s="116" t="s">
        <v>1033</v>
      </c>
      <c r="C216" s="116" t="s">
        <v>42</v>
      </c>
      <c r="D216" s="116" t="s">
        <v>74</v>
      </c>
      <c r="E216" s="116" t="s">
        <v>79</v>
      </c>
      <c r="F216" s="156" t="s">
        <v>1034</v>
      </c>
      <c r="G216" s="116"/>
      <c r="H216" s="116">
        <v>0</v>
      </c>
      <c r="I216" s="116">
        <v>0</v>
      </c>
      <c r="J216" s="116">
        <v>0</v>
      </c>
      <c r="K216" s="116">
        <v>0</v>
      </c>
      <c r="L216" s="116">
        <v>0</v>
      </c>
      <c r="M216" s="116">
        <v>0</v>
      </c>
      <c r="N216" s="116">
        <v>1</v>
      </c>
      <c r="O216" s="116">
        <v>0</v>
      </c>
      <c r="P216" s="116">
        <v>0</v>
      </c>
      <c r="Q216" s="116">
        <v>0</v>
      </c>
      <c r="R216" s="116">
        <v>0</v>
      </c>
      <c r="S216" s="116">
        <v>0</v>
      </c>
      <c r="T216" s="116">
        <v>0</v>
      </c>
      <c r="U216" s="116" t="s">
        <v>46</v>
      </c>
      <c r="V216" s="209"/>
    </row>
    <row r="217" spans="1:22" x14ac:dyDescent="0.25">
      <c r="A217" s="160">
        <v>3017</v>
      </c>
      <c r="B217" s="161" t="s">
        <v>689</v>
      </c>
      <c r="C217" s="161" t="s">
        <v>42</v>
      </c>
      <c r="D217" s="161" t="s">
        <v>74</v>
      </c>
      <c r="E217" s="161" t="s">
        <v>105</v>
      </c>
      <c r="F217" s="162" t="s">
        <v>690</v>
      </c>
      <c r="G217" s="161"/>
      <c r="H217" s="163">
        <v>0</v>
      </c>
      <c r="I217" s="163">
        <v>0</v>
      </c>
      <c r="J217" s="163">
        <v>0</v>
      </c>
      <c r="K217" s="163">
        <v>0</v>
      </c>
      <c r="L217" s="163">
        <v>0</v>
      </c>
      <c r="M217" s="163">
        <v>0</v>
      </c>
      <c r="N217" s="163">
        <v>0</v>
      </c>
      <c r="O217" s="163">
        <v>0</v>
      </c>
      <c r="P217" s="163">
        <v>0</v>
      </c>
      <c r="Q217" s="163">
        <v>0</v>
      </c>
      <c r="R217" s="163">
        <v>0</v>
      </c>
      <c r="S217" s="163">
        <v>0</v>
      </c>
      <c r="T217" s="163">
        <v>0</v>
      </c>
      <c r="U217" s="161" t="s">
        <v>48</v>
      </c>
      <c r="V217" s="210" t="s">
        <v>991</v>
      </c>
    </row>
    <row r="218" spans="1:22" x14ac:dyDescent="0.25">
      <c r="A218" s="160">
        <v>199413</v>
      </c>
      <c r="B218" s="161" t="s">
        <v>698</v>
      </c>
      <c r="C218" s="161" t="s">
        <v>42</v>
      </c>
      <c r="D218" s="161" t="s">
        <v>74</v>
      </c>
      <c r="E218" s="161" t="s">
        <v>75</v>
      </c>
      <c r="F218" s="162" t="s">
        <v>699</v>
      </c>
      <c r="G218" s="161"/>
      <c r="H218" s="163">
        <v>0</v>
      </c>
      <c r="I218" s="163">
        <v>0</v>
      </c>
      <c r="J218" s="163">
        <v>0</v>
      </c>
      <c r="K218" s="163">
        <v>0</v>
      </c>
      <c r="L218" s="163">
        <v>0</v>
      </c>
      <c r="M218" s="163">
        <v>0</v>
      </c>
      <c r="N218" s="163">
        <v>0</v>
      </c>
      <c r="O218" s="163">
        <v>0</v>
      </c>
      <c r="P218" s="163">
        <v>0</v>
      </c>
      <c r="Q218" s="163">
        <v>0</v>
      </c>
      <c r="R218" s="163">
        <v>0</v>
      </c>
      <c r="S218" s="163">
        <v>0</v>
      </c>
      <c r="T218" s="163">
        <v>0</v>
      </c>
      <c r="U218" s="161" t="s">
        <v>48</v>
      </c>
      <c r="V218" s="210"/>
    </row>
    <row r="219" spans="1:22" ht="60" x14ac:dyDescent="0.25">
      <c r="A219" s="160">
        <v>2981</v>
      </c>
      <c r="B219" s="161" t="s">
        <v>589</v>
      </c>
      <c r="C219" s="161" t="s">
        <v>42</v>
      </c>
      <c r="D219" s="161" t="s">
        <v>74</v>
      </c>
      <c r="E219" s="161" t="s">
        <v>105</v>
      </c>
      <c r="F219" s="162" t="s">
        <v>590</v>
      </c>
      <c r="G219" s="161"/>
      <c r="H219" s="161">
        <v>0</v>
      </c>
      <c r="I219" s="161">
        <v>0</v>
      </c>
      <c r="J219" s="161">
        <v>0</v>
      </c>
      <c r="K219" s="161">
        <v>0</v>
      </c>
      <c r="L219" s="161">
        <v>0</v>
      </c>
      <c r="M219" s="161">
        <v>0</v>
      </c>
      <c r="N219" s="161">
        <v>0</v>
      </c>
      <c r="O219" s="161">
        <v>0</v>
      </c>
      <c r="P219" s="161">
        <v>0</v>
      </c>
      <c r="Q219" s="161">
        <v>0</v>
      </c>
      <c r="R219" s="161">
        <v>0</v>
      </c>
      <c r="S219" s="161">
        <v>0</v>
      </c>
      <c r="T219" s="161">
        <v>0</v>
      </c>
      <c r="U219" s="161" t="s">
        <v>48</v>
      </c>
      <c r="V219" s="210" t="s">
        <v>591</v>
      </c>
    </row>
    <row r="220" spans="1:22" ht="90" x14ac:dyDescent="0.25">
      <c r="A220" s="132">
        <v>2698</v>
      </c>
      <c r="B220" s="97" t="s">
        <v>968</v>
      </c>
      <c r="C220" s="97" t="s">
        <v>42</v>
      </c>
      <c r="D220" s="97" t="s">
        <v>74</v>
      </c>
      <c r="E220" s="97" t="s">
        <v>548</v>
      </c>
      <c r="F220" s="133" t="s">
        <v>969</v>
      </c>
      <c r="G220" s="97"/>
      <c r="H220" s="97">
        <v>0</v>
      </c>
      <c r="I220" s="97">
        <v>1</v>
      </c>
      <c r="J220" s="97">
        <v>0</v>
      </c>
      <c r="K220" s="97">
        <v>1</v>
      </c>
      <c r="L220" s="97">
        <v>1</v>
      </c>
      <c r="M220" s="97">
        <v>0</v>
      </c>
      <c r="N220" s="97">
        <v>0</v>
      </c>
      <c r="O220" s="97">
        <v>0</v>
      </c>
      <c r="P220" s="97">
        <v>0</v>
      </c>
      <c r="Q220" s="97">
        <v>0</v>
      </c>
      <c r="R220" s="97">
        <v>0</v>
      </c>
      <c r="S220" s="97">
        <v>0</v>
      </c>
      <c r="T220" s="97">
        <v>0</v>
      </c>
      <c r="U220" s="97" t="s">
        <v>46</v>
      </c>
      <c r="V220" s="211" t="s">
        <v>970</v>
      </c>
    </row>
    <row r="221" spans="1:22" ht="45" x14ac:dyDescent="0.25">
      <c r="A221" s="129">
        <v>443629</v>
      </c>
      <c r="B221" s="130" t="s">
        <v>947</v>
      </c>
      <c r="C221" s="130" t="s">
        <v>42</v>
      </c>
      <c r="D221" s="130" t="s">
        <v>43</v>
      </c>
      <c r="E221" s="130" t="s">
        <v>58</v>
      </c>
      <c r="F221" s="131" t="s">
        <v>948</v>
      </c>
      <c r="G221" s="130"/>
      <c r="H221" s="130">
        <v>0</v>
      </c>
      <c r="I221" s="130">
        <v>0</v>
      </c>
      <c r="J221" s="130">
        <v>0</v>
      </c>
      <c r="K221" s="130">
        <v>0</v>
      </c>
      <c r="L221" s="130">
        <v>0</v>
      </c>
      <c r="M221" s="130">
        <v>0</v>
      </c>
      <c r="N221" s="130">
        <v>0</v>
      </c>
      <c r="O221" s="130">
        <v>0</v>
      </c>
      <c r="P221" s="130">
        <v>0</v>
      </c>
      <c r="Q221" s="130">
        <v>1</v>
      </c>
      <c r="R221" s="130">
        <v>0</v>
      </c>
      <c r="S221" s="130">
        <v>0</v>
      </c>
      <c r="T221" s="130">
        <v>0</v>
      </c>
      <c r="U221" s="130" t="s">
        <v>46</v>
      </c>
      <c r="V221" s="212" t="s">
        <v>949</v>
      </c>
    </row>
    <row r="222" spans="1:22" ht="15.75" thickBot="1" x14ac:dyDescent="0.3">
      <c r="A222" s="213">
        <v>836226</v>
      </c>
      <c r="B222" s="214" t="s">
        <v>938</v>
      </c>
      <c r="C222" s="214" t="s">
        <v>42</v>
      </c>
      <c r="D222" s="214" t="s">
        <v>74</v>
      </c>
      <c r="E222" s="214" t="s">
        <v>83</v>
      </c>
      <c r="F222" s="215" t="s">
        <v>939</v>
      </c>
      <c r="G222" s="214"/>
      <c r="H222" s="216">
        <v>0</v>
      </c>
      <c r="I222" s="216">
        <v>0</v>
      </c>
      <c r="J222" s="216">
        <v>0</v>
      </c>
      <c r="K222" s="216">
        <v>0</v>
      </c>
      <c r="L222" s="216">
        <v>0</v>
      </c>
      <c r="M222" s="216">
        <v>0</v>
      </c>
      <c r="N222" s="216">
        <v>0</v>
      </c>
      <c r="O222" s="216">
        <v>0</v>
      </c>
      <c r="P222" s="216">
        <v>0</v>
      </c>
      <c r="Q222" s="216">
        <v>0</v>
      </c>
      <c r="R222" s="216">
        <v>0</v>
      </c>
      <c r="S222" s="216">
        <v>0</v>
      </c>
      <c r="T222" s="216">
        <v>0</v>
      </c>
      <c r="U222" s="214" t="s">
        <v>48</v>
      </c>
      <c r="V222" s="217" t="s">
        <v>940</v>
      </c>
    </row>
  </sheetData>
  <autoFilter ref="A2:V222"/>
  <sortState ref="A3:V225">
    <sortCondition descending="1" ref="U2"/>
  </sortState>
  <mergeCells count="4">
    <mergeCell ref="V1:V2"/>
    <mergeCell ref="C1:F1"/>
    <mergeCell ref="G1:G2"/>
    <mergeCell ref="H1:U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T208"/>
  <sheetViews>
    <sheetView tabSelected="1" zoomScale="64" zoomScaleNormal="64" workbookViewId="0">
      <pane ySplit="2" topLeftCell="A3" activePane="bottomLeft" state="frozen"/>
      <selection pane="bottomLeft" activeCell="AU148" sqref="AU148"/>
    </sheetView>
  </sheetViews>
  <sheetFormatPr baseColWidth="10" defaultRowHeight="15" x14ac:dyDescent="0.25"/>
  <cols>
    <col min="3" max="3" width="17.7109375" customWidth="1"/>
    <col min="4" max="4" width="19.28515625" customWidth="1"/>
    <col min="5" max="5" width="17.42578125" customWidth="1"/>
    <col min="19" max="20" width="11.42578125" style="224"/>
    <col min="25" max="25" width="13.42578125" customWidth="1"/>
    <col min="26" max="26" width="13" customWidth="1"/>
    <col min="46" max="46" width="16.85546875" bestFit="1" customWidth="1"/>
  </cols>
  <sheetData>
    <row r="1" spans="1:46" s="2" customFormat="1" ht="15.75" customHeight="1" thickBot="1" x14ac:dyDescent="0.3">
      <c r="A1" s="261" t="s">
        <v>0</v>
      </c>
      <c r="B1" s="262"/>
      <c r="C1" s="262"/>
      <c r="D1" s="262"/>
      <c r="E1" s="263"/>
      <c r="F1" s="264" t="s">
        <v>6</v>
      </c>
      <c r="G1" s="265"/>
      <c r="H1" s="265"/>
      <c r="I1" s="265"/>
      <c r="J1" s="265"/>
      <c r="K1" s="265"/>
      <c r="L1" s="265"/>
      <c r="M1" s="265"/>
      <c r="N1" s="265"/>
      <c r="O1" s="265"/>
      <c r="P1" s="265"/>
      <c r="Q1" s="265"/>
      <c r="R1" s="265"/>
      <c r="S1" s="265"/>
      <c r="T1" s="265"/>
      <c r="U1" s="266"/>
      <c r="V1" s="40"/>
      <c r="W1" s="267" t="s">
        <v>7</v>
      </c>
      <c r="X1" s="267"/>
      <c r="Y1" s="267"/>
      <c r="Z1" s="267"/>
      <c r="AA1" s="267"/>
      <c r="AB1" s="268" t="s">
        <v>518</v>
      </c>
      <c r="AC1" s="268"/>
      <c r="AD1" s="268"/>
      <c r="AE1" s="268"/>
      <c r="AF1" s="268"/>
      <c r="AG1" s="41"/>
      <c r="AH1" s="269" t="s">
        <v>519</v>
      </c>
      <c r="AI1" s="269"/>
      <c r="AJ1" s="269"/>
      <c r="AK1" s="269"/>
      <c r="AL1" s="41"/>
      <c r="AM1" s="270" t="s">
        <v>520</v>
      </c>
      <c r="AN1" s="270"/>
      <c r="AO1" s="270"/>
      <c r="AP1" s="42"/>
      <c r="AQ1" s="42"/>
      <c r="AR1" s="43"/>
      <c r="AS1" s="259"/>
      <c r="AT1" s="260"/>
    </row>
    <row r="2" spans="1:46" s="2" customFormat="1" ht="75.75" thickBot="1" x14ac:dyDescent="0.3">
      <c r="A2" s="44" t="s">
        <v>1</v>
      </c>
      <c r="B2" s="45" t="s">
        <v>2</v>
      </c>
      <c r="C2" s="45" t="s">
        <v>3</v>
      </c>
      <c r="D2" s="45" t="s">
        <v>4</v>
      </c>
      <c r="E2" s="45" t="s">
        <v>5</v>
      </c>
      <c r="F2" s="64" t="s">
        <v>8</v>
      </c>
      <c r="G2" s="64" t="s">
        <v>9</v>
      </c>
      <c r="H2" s="64" t="s">
        <v>10</v>
      </c>
      <c r="I2" s="64" t="s">
        <v>11</v>
      </c>
      <c r="J2" s="64" t="s">
        <v>12</v>
      </c>
      <c r="K2" s="64" t="s">
        <v>13</v>
      </c>
      <c r="L2" s="64" t="s">
        <v>14</v>
      </c>
      <c r="M2" s="64" t="s">
        <v>15</v>
      </c>
      <c r="N2" s="64" t="s">
        <v>16</v>
      </c>
      <c r="O2" s="64" t="s">
        <v>17</v>
      </c>
      <c r="P2" s="64" t="s">
        <v>18</v>
      </c>
      <c r="Q2" s="64" t="s">
        <v>19</v>
      </c>
      <c r="R2" s="64" t="s">
        <v>20</v>
      </c>
      <c r="S2" s="225" t="s">
        <v>21</v>
      </c>
      <c r="T2" s="225" t="s">
        <v>22</v>
      </c>
      <c r="U2" s="46" t="s">
        <v>23</v>
      </c>
      <c r="V2" s="47" t="s">
        <v>24</v>
      </c>
      <c r="W2" s="48" t="s">
        <v>517</v>
      </c>
      <c r="X2" s="48" t="s">
        <v>25</v>
      </c>
      <c r="Y2" s="48" t="s">
        <v>26</v>
      </c>
      <c r="Z2" s="47" t="s">
        <v>27</v>
      </c>
      <c r="AA2" s="47" t="s">
        <v>28</v>
      </c>
      <c r="AB2" s="49" t="s">
        <v>29</v>
      </c>
      <c r="AC2" s="49" t="s">
        <v>30</v>
      </c>
      <c r="AD2" s="49" t="s">
        <v>31</v>
      </c>
      <c r="AE2" s="49" t="s">
        <v>32</v>
      </c>
      <c r="AF2" s="45" t="s">
        <v>33</v>
      </c>
      <c r="AG2" s="47" t="s">
        <v>511</v>
      </c>
      <c r="AH2" s="50" t="s">
        <v>34</v>
      </c>
      <c r="AI2" s="50" t="s">
        <v>995</v>
      </c>
      <c r="AJ2" s="50" t="s">
        <v>1025</v>
      </c>
      <c r="AK2" s="51" t="s">
        <v>35</v>
      </c>
      <c r="AL2" s="47" t="s">
        <v>512</v>
      </c>
      <c r="AM2" s="52" t="s">
        <v>36</v>
      </c>
      <c r="AN2" s="52" t="s">
        <v>37</v>
      </c>
      <c r="AO2" s="53" t="s">
        <v>38</v>
      </c>
      <c r="AP2" s="47" t="s">
        <v>513</v>
      </c>
      <c r="AQ2" s="47" t="s">
        <v>524</v>
      </c>
      <c r="AR2" s="54" t="s">
        <v>39</v>
      </c>
      <c r="AS2" s="55" t="s">
        <v>510</v>
      </c>
      <c r="AT2" s="56" t="s">
        <v>514</v>
      </c>
    </row>
    <row r="3" spans="1:46" s="2" customFormat="1" ht="45" hidden="1" x14ac:dyDescent="0.25">
      <c r="A3" s="28" t="s">
        <v>187</v>
      </c>
      <c r="B3" s="28" t="s">
        <v>168</v>
      </c>
      <c r="C3" s="28" t="s">
        <v>169</v>
      </c>
      <c r="D3" s="28" t="s">
        <v>188</v>
      </c>
      <c r="E3" s="29" t="s">
        <v>189</v>
      </c>
      <c r="F3" s="5">
        <v>0</v>
      </c>
      <c r="G3" s="5">
        <v>0</v>
      </c>
      <c r="H3" s="5">
        <v>0</v>
      </c>
      <c r="I3" s="5">
        <v>0</v>
      </c>
      <c r="J3" s="5">
        <v>0</v>
      </c>
      <c r="K3" s="5">
        <v>0</v>
      </c>
      <c r="L3" s="5">
        <v>0</v>
      </c>
      <c r="M3" s="5">
        <v>1</v>
      </c>
      <c r="N3" s="5">
        <v>0</v>
      </c>
      <c r="O3" s="5">
        <v>0</v>
      </c>
      <c r="P3" s="5">
        <v>0</v>
      </c>
      <c r="Q3" s="5">
        <v>0</v>
      </c>
      <c r="R3" s="5">
        <v>0</v>
      </c>
      <c r="S3" s="226">
        <v>0.03</v>
      </c>
      <c r="T3" s="226" t="str">
        <f t="shared" ref="T3:T50" si="0">IF(S3&gt;=10, "Etendue", IF(S3&gt;=5, "Localisée", "Isolée"))</f>
        <v>Isolée</v>
      </c>
      <c r="U3" s="30" t="s">
        <v>46</v>
      </c>
      <c r="V3" s="30" t="s">
        <v>46</v>
      </c>
      <c r="W3" s="31"/>
      <c r="X3" s="31">
        <v>2013</v>
      </c>
      <c r="Y3" s="31" t="s">
        <v>15</v>
      </c>
      <c r="Z3" s="30" t="s">
        <v>46</v>
      </c>
      <c r="AA3" s="30" t="s">
        <v>48</v>
      </c>
      <c r="AB3" s="32">
        <v>2</v>
      </c>
      <c r="AC3" s="32">
        <v>0</v>
      </c>
      <c r="AD3" s="33">
        <v>1</v>
      </c>
      <c r="AE3" s="33">
        <v>1</v>
      </c>
      <c r="AF3" s="63">
        <f t="shared" ref="AF3:AF66" si="1">SUM(AB3:AE3)</f>
        <v>4</v>
      </c>
      <c r="AG3" s="34">
        <f t="shared" ref="AG3:AG66" si="2">AF3*3</f>
        <v>12</v>
      </c>
      <c r="AH3" s="35">
        <v>3</v>
      </c>
      <c r="AI3" s="35">
        <v>1</v>
      </c>
      <c r="AJ3" s="35">
        <v>1</v>
      </c>
      <c r="AK3" s="36">
        <f t="shared" ref="AK3:AK66" si="3">SUM(AH3:AJ3)</f>
        <v>5</v>
      </c>
      <c r="AL3" s="34">
        <f t="shared" ref="AL3:AL66" si="4">AK3*4</f>
        <v>20</v>
      </c>
      <c r="AM3" s="37">
        <v>1</v>
      </c>
      <c r="AN3" s="37">
        <v>1</v>
      </c>
      <c r="AO3" s="38">
        <f t="shared" ref="AO3:AO66" si="5">SUM(AM3:AN3)</f>
        <v>2</v>
      </c>
      <c r="AP3" s="34">
        <f t="shared" ref="AP3:AP66" si="6">AO3*6</f>
        <v>12</v>
      </c>
      <c r="AQ3" s="34">
        <f t="shared" ref="AQ3:AQ50" si="7">MAX(AG3,AL3,AP3)</f>
        <v>20</v>
      </c>
      <c r="AR3" s="39">
        <v>241926</v>
      </c>
      <c r="AS3" s="59" t="str">
        <f t="shared" ref="AS3:AS50" si="8">IF(AND(AQ3&lt;=30,T3="Isolée"),"Alerte",(IF(AND(AQ3&lt;=24,T3="Localisée"),"Alerte",(IF(AND(AQ3&gt;30,T3="Isolée"),"Emergente",(IF(AND(AQ3&gt;30,T3="Localisée"),"Emergente",(IF(AND(AQ3&lt;=24,T3="Etendue"),"Non EEE",(IF(AND(AQ3&gt;30,T3="Etendue"),"Majeure",(IF(AND(AQ3&lt;=30,T3="Etendue"),"Modérée",(IF(AND(AQ3&lt;=30,T3="Localisée"),"Modérée")))))))))))))))</f>
        <v>Alerte</v>
      </c>
      <c r="AT3" s="57" t="s">
        <v>522</v>
      </c>
    </row>
    <row r="4" spans="1:46" s="2" customFormat="1" ht="30" hidden="1" x14ac:dyDescent="0.25">
      <c r="A4" s="3" t="s">
        <v>121</v>
      </c>
      <c r="B4" s="3" t="s">
        <v>42</v>
      </c>
      <c r="C4" s="3" t="s">
        <v>122</v>
      </c>
      <c r="D4" s="3" t="s">
        <v>123</v>
      </c>
      <c r="E4" s="4" t="s">
        <v>124</v>
      </c>
      <c r="F4" s="5">
        <v>0</v>
      </c>
      <c r="G4" s="5">
        <v>1</v>
      </c>
      <c r="H4" s="5">
        <v>0</v>
      </c>
      <c r="I4" s="5">
        <v>0</v>
      </c>
      <c r="J4" s="5">
        <v>0</v>
      </c>
      <c r="K4" s="5">
        <v>1</v>
      </c>
      <c r="L4" s="5">
        <v>1</v>
      </c>
      <c r="M4" s="5">
        <v>0</v>
      </c>
      <c r="N4" s="5">
        <v>0</v>
      </c>
      <c r="O4" s="5">
        <v>0</v>
      </c>
      <c r="P4" s="5">
        <v>0</v>
      </c>
      <c r="Q4" s="5">
        <v>0</v>
      </c>
      <c r="R4" s="5">
        <v>0</v>
      </c>
      <c r="S4" s="226">
        <v>0.09</v>
      </c>
      <c r="T4" s="227" t="str">
        <f t="shared" si="0"/>
        <v>Isolée</v>
      </c>
      <c r="U4" s="6" t="s">
        <v>46</v>
      </c>
      <c r="V4" s="6" t="s">
        <v>46</v>
      </c>
      <c r="W4" s="7"/>
      <c r="X4" s="7">
        <v>1992</v>
      </c>
      <c r="Y4" s="7" t="s">
        <v>9</v>
      </c>
      <c r="Z4" s="6" t="s">
        <v>46</v>
      </c>
      <c r="AA4" s="6" t="s">
        <v>48</v>
      </c>
      <c r="AB4" s="8">
        <v>1</v>
      </c>
      <c r="AC4" s="8">
        <v>2</v>
      </c>
      <c r="AD4" s="9">
        <v>1</v>
      </c>
      <c r="AE4" s="9">
        <v>1</v>
      </c>
      <c r="AF4" s="17">
        <f t="shared" si="1"/>
        <v>5</v>
      </c>
      <c r="AG4" s="1">
        <f t="shared" si="2"/>
        <v>15</v>
      </c>
      <c r="AH4" s="15">
        <v>1</v>
      </c>
      <c r="AI4" s="10">
        <v>1</v>
      </c>
      <c r="AJ4" s="10">
        <v>0</v>
      </c>
      <c r="AK4" s="27">
        <f t="shared" si="3"/>
        <v>2</v>
      </c>
      <c r="AL4" s="1">
        <f t="shared" si="4"/>
        <v>8</v>
      </c>
      <c r="AM4" s="14">
        <v>1</v>
      </c>
      <c r="AN4" s="14">
        <v>1</v>
      </c>
      <c r="AO4" s="26">
        <f t="shared" si="5"/>
        <v>2</v>
      </c>
      <c r="AP4" s="1">
        <f t="shared" si="6"/>
        <v>12</v>
      </c>
      <c r="AQ4" s="1">
        <f t="shared" si="7"/>
        <v>15</v>
      </c>
      <c r="AR4" s="12">
        <v>200254</v>
      </c>
      <c r="AS4" s="59" t="str">
        <f t="shared" si="8"/>
        <v>Alerte</v>
      </c>
      <c r="AT4" s="58" t="s">
        <v>515</v>
      </c>
    </row>
    <row r="5" spans="1:46" s="2" customFormat="1" ht="60" hidden="1" x14ac:dyDescent="0.25">
      <c r="A5" s="3" t="s">
        <v>477</v>
      </c>
      <c r="B5" s="3" t="s">
        <v>42</v>
      </c>
      <c r="C5" s="3" t="s">
        <v>122</v>
      </c>
      <c r="D5" s="3" t="s">
        <v>123</v>
      </c>
      <c r="E5" s="4" t="s">
        <v>478</v>
      </c>
      <c r="F5" s="5">
        <v>0</v>
      </c>
      <c r="G5" s="5">
        <v>0</v>
      </c>
      <c r="H5" s="5">
        <v>1</v>
      </c>
      <c r="I5" s="5">
        <v>0</v>
      </c>
      <c r="J5" s="5">
        <v>0</v>
      </c>
      <c r="K5" s="5">
        <v>0</v>
      </c>
      <c r="L5" s="5">
        <v>0</v>
      </c>
      <c r="M5" s="5">
        <v>0</v>
      </c>
      <c r="N5" s="5">
        <v>0</v>
      </c>
      <c r="O5" s="5">
        <v>0</v>
      </c>
      <c r="P5" s="5">
        <v>0</v>
      </c>
      <c r="Q5" s="5">
        <v>0</v>
      </c>
      <c r="R5" s="5">
        <v>0</v>
      </c>
      <c r="S5" s="226">
        <v>0.03</v>
      </c>
      <c r="T5" s="227" t="str">
        <f t="shared" si="0"/>
        <v>Isolée</v>
      </c>
      <c r="U5" s="6" t="s">
        <v>46</v>
      </c>
      <c r="V5" s="6" t="s">
        <v>46</v>
      </c>
      <c r="W5" s="7"/>
      <c r="X5" s="24" t="s">
        <v>479</v>
      </c>
      <c r="Y5" s="24" t="s">
        <v>10</v>
      </c>
      <c r="Z5" s="6" t="s">
        <v>46</v>
      </c>
      <c r="AA5" s="6" t="s">
        <v>48</v>
      </c>
      <c r="AB5" s="8">
        <v>1</v>
      </c>
      <c r="AC5" s="8">
        <v>2</v>
      </c>
      <c r="AD5" s="9">
        <v>1</v>
      </c>
      <c r="AE5" s="9">
        <v>1</v>
      </c>
      <c r="AF5" s="17">
        <f t="shared" si="1"/>
        <v>5</v>
      </c>
      <c r="AG5" s="1">
        <f t="shared" si="2"/>
        <v>15</v>
      </c>
      <c r="AH5" s="10">
        <v>1</v>
      </c>
      <c r="AI5" s="10">
        <v>1</v>
      </c>
      <c r="AJ5" s="15">
        <v>0</v>
      </c>
      <c r="AK5" s="27">
        <f t="shared" si="3"/>
        <v>2</v>
      </c>
      <c r="AL5" s="1">
        <f t="shared" si="4"/>
        <v>8</v>
      </c>
      <c r="AM5" s="11">
        <v>1</v>
      </c>
      <c r="AN5" s="11">
        <v>1</v>
      </c>
      <c r="AO5" s="26">
        <f t="shared" si="5"/>
        <v>2</v>
      </c>
      <c r="AP5" s="1">
        <f t="shared" si="6"/>
        <v>12</v>
      </c>
      <c r="AQ5" s="1">
        <f t="shared" si="7"/>
        <v>15</v>
      </c>
      <c r="AR5" s="12">
        <v>66783</v>
      </c>
      <c r="AS5" s="59" t="str">
        <f t="shared" si="8"/>
        <v>Alerte</v>
      </c>
      <c r="AT5" s="58" t="s">
        <v>515</v>
      </c>
    </row>
    <row r="6" spans="1:46" s="2" customFormat="1" ht="30" hidden="1" x14ac:dyDescent="0.25">
      <c r="A6" s="3" t="s">
        <v>73</v>
      </c>
      <c r="B6" s="3" t="s">
        <v>42</v>
      </c>
      <c r="C6" s="3" t="s">
        <v>74</v>
      </c>
      <c r="D6" s="3" t="s">
        <v>75</v>
      </c>
      <c r="E6" s="4" t="s">
        <v>76</v>
      </c>
      <c r="F6" s="5">
        <v>0</v>
      </c>
      <c r="G6" s="5">
        <v>1</v>
      </c>
      <c r="H6" s="5">
        <v>1</v>
      </c>
      <c r="I6" s="5">
        <v>0</v>
      </c>
      <c r="J6" s="5">
        <v>0</v>
      </c>
      <c r="K6" s="5">
        <v>0</v>
      </c>
      <c r="L6" s="5">
        <v>0</v>
      </c>
      <c r="M6" s="5">
        <v>0</v>
      </c>
      <c r="N6" s="5">
        <v>0</v>
      </c>
      <c r="O6" s="5">
        <v>0</v>
      </c>
      <c r="P6" s="5">
        <v>0</v>
      </c>
      <c r="Q6" s="5">
        <v>0</v>
      </c>
      <c r="R6" s="5">
        <v>0</v>
      </c>
      <c r="S6" s="226">
        <v>0.06</v>
      </c>
      <c r="T6" s="227" t="str">
        <f t="shared" si="0"/>
        <v>Isolée</v>
      </c>
      <c r="U6" s="6" t="s">
        <v>46</v>
      </c>
      <c r="V6" s="6" t="s">
        <v>46</v>
      </c>
      <c r="W6" s="7"/>
      <c r="X6" s="7">
        <v>2013</v>
      </c>
      <c r="Y6" s="7" t="s">
        <v>77</v>
      </c>
      <c r="Z6" s="6" t="s">
        <v>46</v>
      </c>
      <c r="AA6" s="6" t="s">
        <v>48</v>
      </c>
      <c r="AB6" s="8">
        <v>2</v>
      </c>
      <c r="AC6" s="8">
        <v>2</v>
      </c>
      <c r="AD6" s="9">
        <v>3</v>
      </c>
      <c r="AE6" s="9">
        <v>1</v>
      </c>
      <c r="AF6" s="17">
        <f t="shared" si="1"/>
        <v>8</v>
      </c>
      <c r="AG6" s="1">
        <f t="shared" si="2"/>
        <v>24</v>
      </c>
      <c r="AH6" s="10">
        <v>3</v>
      </c>
      <c r="AI6" s="10">
        <v>3</v>
      </c>
      <c r="AJ6" s="10">
        <v>3</v>
      </c>
      <c r="AK6" s="27">
        <f t="shared" si="3"/>
        <v>9</v>
      </c>
      <c r="AL6" s="1">
        <f t="shared" si="4"/>
        <v>36</v>
      </c>
      <c r="AM6" s="11">
        <v>1</v>
      </c>
      <c r="AN6" s="11">
        <v>2</v>
      </c>
      <c r="AO6" s="26">
        <f t="shared" si="5"/>
        <v>3</v>
      </c>
      <c r="AP6" s="1">
        <f t="shared" si="6"/>
        <v>18</v>
      </c>
      <c r="AQ6" s="1">
        <f t="shared" si="7"/>
        <v>36</v>
      </c>
      <c r="AR6" s="12">
        <v>601183</v>
      </c>
      <c r="AS6" s="59" t="str">
        <f t="shared" si="8"/>
        <v>Emergente</v>
      </c>
      <c r="AT6" s="58" t="s">
        <v>522</v>
      </c>
    </row>
    <row r="7" spans="1:46" s="2" customFormat="1" ht="30" x14ac:dyDescent="0.25">
      <c r="A7" s="3" t="s">
        <v>289</v>
      </c>
      <c r="B7" s="3" t="s">
        <v>168</v>
      </c>
      <c r="C7" s="3" t="s">
        <v>169</v>
      </c>
      <c r="D7" s="3" t="s">
        <v>290</v>
      </c>
      <c r="E7" s="4" t="s">
        <v>291</v>
      </c>
      <c r="F7" s="5">
        <v>0</v>
      </c>
      <c r="G7" s="5">
        <v>1</v>
      </c>
      <c r="H7" s="5">
        <v>1</v>
      </c>
      <c r="I7" s="5">
        <v>1</v>
      </c>
      <c r="J7" s="5">
        <v>1</v>
      </c>
      <c r="K7" s="5">
        <v>0</v>
      </c>
      <c r="L7" s="5">
        <v>1</v>
      </c>
      <c r="M7" s="5">
        <v>0</v>
      </c>
      <c r="N7" s="5">
        <v>1</v>
      </c>
      <c r="O7" s="5">
        <v>0</v>
      </c>
      <c r="P7" s="5">
        <v>0</v>
      </c>
      <c r="Q7" s="5">
        <v>0</v>
      </c>
      <c r="R7" s="5">
        <v>0</v>
      </c>
      <c r="S7" s="226">
        <v>1.29</v>
      </c>
      <c r="T7" s="227" t="str">
        <f t="shared" si="0"/>
        <v>Isolée</v>
      </c>
      <c r="U7" s="6" t="s">
        <v>46</v>
      </c>
      <c r="V7" s="6" t="s">
        <v>46</v>
      </c>
      <c r="W7" s="7"/>
      <c r="X7" s="7">
        <v>2011</v>
      </c>
      <c r="Y7" s="7" t="s">
        <v>9</v>
      </c>
      <c r="Z7" s="6" t="s">
        <v>46</v>
      </c>
      <c r="AA7" s="6" t="s">
        <v>48</v>
      </c>
      <c r="AB7" s="8">
        <v>3</v>
      </c>
      <c r="AC7" s="8">
        <v>3</v>
      </c>
      <c r="AD7" s="9">
        <v>1</v>
      </c>
      <c r="AE7" s="9">
        <v>1</v>
      </c>
      <c r="AF7" s="17">
        <f t="shared" si="1"/>
        <v>8</v>
      </c>
      <c r="AG7" s="1">
        <f t="shared" si="2"/>
        <v>24</v>
      </c>
      <c r="AH7" s="10">
        <v>1</v>
      </c>
      <c r="AI7" s="10">
        <v>3</v>
      </c>
      <c r="AJ7" s="10">
        <v>3</v>
      </c>
      <c r="AK7" s="27">
        <f t="shared" si="3"/>
        <v>7</v>
      </c>
      <c r="AL7" s="1">
        <f t="shared" si="4"/>
        <v>28</v>
      </c>
      <c r="AM7" s="11">
        <v>3</v>
      </c>
      <c r="AN7" s="11">
        <v>3</v>
      </c>
      <c r="AO7" s="26">
        <f t="shared" si="5"/>
        <v>6</v>
      </c>
      <c r="AP7" s="1">
        <f t="shared" si="6"/>
        <v>36</v>
      </c>
      <c r="AQ7" s="1">
        <f t="shared" si="7"/>
        <v>36</v>
      </c>
      <c r="AR7" s="12">
        <v>225132</v>
      </c>
      <c r="AS7" s="59" t="str">
        <f t="shared" si="8"/>
        <v>Emergente</v>
      </c>
      <c r="AT7" s="58" t="s">
        <v>516</v>
      </c>
    </row>
    <row r="8" spans="1:46" s="2" customFormat="1" ht="30" hidden="1" x14ac:dyDescent="0.25">
      <c r="A8" s="3" t="s">
        <v>78</v>
      </c>
      <c r="B8" s="3" t="s">
        <v>42</v>
      </c>
      <c r="C8" s="3" t="s">
        <v>74</v>
      </c>
      <c r="D8" s="3" t="s">
        <v>79</v>
      </c>
      <c r="E8" s="4" t="s">
        <v>80</v>
      </c>
      <c r="F8" s="5">
        <v>0</v>
      </c>
      <c r="G8" s="5">
        <v>1</v>
      </c>
      <c r="H8" s="5">
        <v>1</v>
      </c>
      <c r="I8" s="5">
        <v>1</v>
      </c>
      <c r="J8" s="5">
        <v>0</v>
      </c>
      <c r="K8" s="5">
        <v>0</v>
      </c>
      <c r="L8" s="5">
        <v>0</v>
      </c>
      <c r="M8" s="5">
        <v>0</v>
      </c>
      <c r="N8" s="5">
        <v>0</v>
      </c>
      <c r="O8" s="5">
        <v>0</v>
      </c>
      <c r="P8" s="5">
        <v>0</v>
      </c>
      <c r="Q8" s="5">
        <v>0</v>
      </c>
      <c r="R8" s="5">
        <v>0</v>
      </c>
      <c r="S8" s="226">
        <v>0.18</v>
      </c>
      <c r="T8" s="227" t="str">
        <f t="shared" si="0"/>
        <v>Isolée</v>
      </c>
      <c r="U8" s="6" t="s">
        <v>46</v>
      </c>
      <c r="V8" s="6" t="s">
        <v>46</v>
      </c>
      <c r="W8" s="7"/>
      <c r="X8" s="7">
        <v>2018</v>
      </c>
      <c r="Y8" s="7" t="s">
        <v>81</v>
      </c>
      <c r="Z8" s="6" t="s">
        <v>46</v>
      </c>
      <c r="AA8" s="6" t="s">
        <v>48</v>
      </c>
      <c r="AB8" s="8">
        <v>3</v>
      </c>
      <c r="AC8" s="8">
        <v>3</v>
      </c>
      <c r="AD8" s="9">
        <v>2</v>
      </c>
      <c r="AE8" s="9">
        <v>1</v>
      </c>
      <c r="AF8" s="17">
        <f t="shared" si="1"/>
        <v>9</v>
      </c>
      <c r="AG8" s="1">
        <f t="shared" si="2"/>
        <v>27</v>
      </c>
      <c r="AH8" s="10">
        <v>2</v>
      </c>
      <c r="AI8" s="10">
        <v>2</v>
      </c>
      <c r="AJ8" s="10">
        <v>3</v>
      </c>
      <c r="AK8" s="27">
        <f t="shared" si="3"/>
        <v>7</v>
      </c>
      <c r="AL8" s="1">
        <f t="shared" si="4"/>
        <v>28</v>
      </c>
      <c r="AM8" s="11">
        <v>2</v>
      </c>
      <c r="AN8" s="11">
        <v>2</v>
      </c>
      <c r="AO8" s="26">
        <f t="shared" si="5"/>
        <v>4</v>
      </c>
      <c r="AP8" s="1">
        <f t="shared" si="6"/>
        <v>24</v>
      </c>
      <c r="AQ8" s="1">
        <f t="shared" si="7"/>
        <v>28</v>
      </c>
      <c r="AR8" s="12">
        <v>534642</v>
      </c>
      <c r="AS8" s="59" t="str">
        <f t="shared" si="8"/>
        <v>Alerte</v>
      </c>
      <c r="AT8" s="58" t="s">
        <v>522</v>
      </c>
    </row>
    <row r="9" spans="1:46" s="2" customFormat="1" ht="30" hidden="1" x14ac:dyDescent="0.25">
      <c r="A9" s="3" t="s">
        <v>82</v>
      </c>
      <c r="B9" s="3" t="s">
        <v>42</v>
      </c>
      <c r="C9" s="3" t="s">
        <v>74</v>
      </c>
      <c r="D9" s="3" t="s">
        <v>83</v>
      </c>
      <c r="E9" s="4" t="s">
        <v>84</v>
      </c>
      <c r="F9" s="5">
        <v>1</v>
      </c>
      <c r="G9" s="5">
        <v>1</v>
      </c>
      <c r="H9" s="5">
        <v>1</v>
      </c>
      <c r="I9" s="5">
        <v>1</v>
      </c>
      <c r="J9" s="5">
        <v>0</v>
      </c>
      <c r="K9" s="5">
        <v>0</v>
      </c>
      <c r="L9" s="5">
        <v>1</v>
      </c>
      <c r="M9" s="5">
        <v>1</v>
      </c>
      <c r="N9" s="5">
        <v>1</v>
      </c>
      <c r="O9" s="5">
        <v>1</v>
      </c>
      <c r="P9" s="5">
        <v>0</v>
      </c>
      <c r="Q9" s="5">
        <v>1</v>
      </c>
      <c r="R9" s="5">
        <v>0</v>
      </c>
      <c r="S9" s="226">
        <v>2.13</v>
      </c>
      <c r="T9" s="227" t="str">
        <f t="shared" si="0"/>
        <v>Isolée</v>
      </c>
      <c r="U9" s="6" t="s">
        <v>46</v>
      </c>
      <c r="V9" s="6" t="s">
        <v>46</v>
      </c>
      <c r="W9" s="7"/>
      <c r="X9" s="7">
        <v>2008</v>
      </c>
      <c r="Y9" s="7" t="s">
        <v>85</v>
      </c>
      <c r="Z9" s="6" t="s">
        <v>46</v>
      </c>
      <c r="AA9" s="6" t="s">
        <v>48</v>
      </c>
      <c r="AB9" s="8">
        <v>3</v>
      </c>
      <c r="AC9" s="8">
        <v>2</v>
      </c>
      <c r="AD9" s="9">
        <v>1</v>
      </c>
      <c r="AE9" s="9">
        <v>1</v>
      </c>
      <c r="AF9" s="17">
        <f t="shared" si="1"/>
        <v>7</v>
      </c>
      <c r="AG9" s="1">
        <f t="shared" si="2"/>
        <v>21</v>
      </c>
      <c r="AH9" s="10">
        <v>1</v>
      </c>
      <c r="AI9" s="10">
        <v>1</v>
      </c>
      <c r="AJ9" s="10">
        <v>1</v>
      </c>
      <c r="AK9" s="27">
        <f t="shared" si="3"/>
        <v>3</v>
      </c>
      <c r="AL9" s="1">
        <f t="shared" si="4"/>
        <v>12</v>
      </c>
      <c r="AM9" s="11">
        <v>1</v>
      </c>
      <c r="AN9" s="11">
        <v>1</v>
      </c>
      <c r="AO9" s="26">
        <f t="shared" si="5"/>
        <v>2</v>
      </c>
      <c r="AP9" s="1">
        <f t="shared" si="6"/>
        <v>12</v>
      </c>
      <c r="AQ9" s="1">
        <f t="shared" si="7"/>
        <v>21</v>
      </c>
      <c r="AR9" s="12">
        <v>276</v>
      </c>
      <c r="AS9" s="59" t="str">
        <f t="shared" si="8"/>
        <v>Alerte</v>
      </c>
      <c r="AT9" s="58" t="s">
        <v>515</v>
      </c>
    </row>
    <row r="10" spans="1:46" s="2" customFormat="1" ht="30" hidden="1" x14ac:dyDescent="0.25">
      <c r="A10" s="3" t="s">
        <v>86</v>
      </c>
      <c r="B10" s="3" t="s">
        <v>42</v>
      </c>
      <c r="C10" s="3" t="s">
        <v>74</v>
      </c>
      <c r="D10" s="3" t="s">
        <v>83</v>
      </c>
      <c r="E10" s="4" t="s">
        <v>87</v>
      </c>
      <c r="F10" s="5">
        <v>0</v>
      </c>
      <c r="G10" s="5">
        <v>1</v>
      </c>
      <c r="H10" s="5">
        <v>1</v>
      </c>
      <c r="I10" s="5">
        <v>1</v>
      </c>
      <c r="J10" s="5">
        <v>1</v>
      </c>
      <c r="K10" s="5">
        <v>0</v>
      </c>
      <c r="L10" s="5">
        <v>0</v>
      </c>
      <c r="M10" s="5">
        <v>1</v>
      </c>
      <c r="N10" s="13">
        <v>0</v>
      </c>
      <c r="O10" s="5">
        <v>0</v>
      </c>
      <c r="P10" s="5">
        <v>0</v>
      </c>
      <c r="Q10" s="5">
        <v>0</v>
      </c>
      <c r="R10" s="5">
        <v>1</v>
      </c>
      <c r="S10" s="226">
        <v>0.56999999999999995</v>
      </c>
      <c r="T10" s="227" t="str">
        <f t="shared" si="0"/>
        <v>Isolée</v>
      </c>
      <c r="U10" s="6" t="s">
        <v>46</v>
      </c>
      <c r="V10" s="6" t="s">
        <v>46</v>
      </c>
      <c r="W10" s="7"/>
      <c r="X10" s="7">
        <v>2006</v>
      </c>
      <c r="Y10" s="7" t="s">
        <v>20</v>
      </c>
      <c r="Z10" s="6" t="s">
        <v>46</v>
      </c>
      <c r="AA10" s="6" t="s">
        <v>48</v>
      </c>
      <c r="AB10" s="8">
        <v>3</v>
      </c>
      <c r="AC10" s="8">
        <v>3</v>
      </c>
      <c r="AD10" s="9">
        <v>1</v>
      </c>
      <c r="AE10" s="9">
        <v>1</v>
      </c>
      <c r="AF10" s="17">
        <f t="shared" si="1"/>
        <v>8</v>
      </c>
      <c r="AG10" s="1">
        <f t="shared" si="2"/>
        <v>24</v>
      </c>
      <c r="AH10" s="10">
        <v>2</v>
      </c>
      <c r="AI10" s="10">
        <v>1</v>
      </c>
      <c r="AJ10" s="10">
        <v>1</v>
      </c>
      <c r="AK10" s="27">
        <f t="shared" si="3"/>
        <v>4</v>
      </c>
      <c r="AL10" s="1">
        <f t="shared" si="4"/>
        <v>16</v>
      </c>
      <c r="AM10" s="11">
        <v>1</v>
      </c>
      <c r="AN10" s="11">
        <v>1</v>
      </c>
      <c r="AO10" s="26">
        <f t="shared" si="5"/>
        <v>2</v>
      </c>
      <c r="AP10" s="1">
        <f t="shared" si="6"/>
        <v>12</v>
      </c>
      <c r="AQ10" s="1">
        <f t="shared" si="7"/>
        <v>24</v>
      </c>
      <c r="AR10" s="12">
        <v>2775</v>
      </c>
      <c r="AS10" s="59" t="str">
        <f t="shared" si="8"/>
        <v>Alerte</v>
      </c>
      <c r="AT10" s="58" t="s">
        <v>515</v>
      </c>
    </row>
    <row r="11" spans="1:46" s="2" customFormat="1" ht="30" hidden="1" x14ac:dyDescent="0.25">
      <c r="A11" s="3" t="s">
        <v>88</v>
      </c>
      <c r="B11" s="3" t="s">
        <v>42</v>
      </c>
      <c r="C11" s="3" t="s">
        <v>74</v>
      </c>
      <c r="D11" s="3" t="s">
        <v>83</v>
      </c>
      <c r="E11" s="4" t="s">
        <v>89</v>
      </c>
      <c r="F11" s="5">
        <v>0</v>
      </c>
      <c r="G11" s="5">
        <v>1</v>
      </c>
      <c r="H11" s="5">
        <v>1</v>
      </c>
      <c r="I11" s="5">
        <v>1</v>
      </c>
      <c r="J11" s="5">
        <v>1</v>
      </c>
      <c r="K11" s="5">
        <v>1</v>
      </c>
      <c r="L11" s="5">
        <v>1</v>
      </c>
      <c r="M11" s="5">
        <v>1</v>
      </c>
      <c r="N11" s="5">
        <v>1</v>
      </c>
      <c r="O11" s="5">
        <v>1</v>
      </c>
      <c r="P11" s="5">
        <v>1</v>
      </c>
      <c r="Q11" s="5">
        <v>1</v>
      </c>
      <c r="R11" s="5">
        <v>1</v>
      </c>
      <c r="S11" s="226">
        <v>1.67</v>
      </c>
      <c r="T11" s="227" t="str">
        <f t="shared" si="0"/>
        <v>Isolée</v>
      </c>
      <c r="U11" s="6" t="s">
        <v>46</v>
      </c>
      <c r="V11" s="6" t="s">
        <v>46</v>
      </c>
      <c r="W11" s="7"/>
      <c r="X11" s="7">
        <v>1981</v>
      </c>
      <c r="Y11" s="7" t="s">
        <v>90</v>
      </c>
      <c r="Z11" s="6" t="s">
        <v>46</v>
      </c>
      <c r="AA11" s="6" t="s">
        <v>48</v>
      </c>
      <c r="AB11" s="8">
        <v>3</v>
      </c>
      <c r="AC11" s="8">
        <v>3</v>
      </c>
      <c r="AD11" s="9">
        <v>2</v>
      </c>
      <c r="AE11" s="9">
        <v>2</v>
      </c>
      <c r="AF11" s="17">
        <f t="shared" si="1"/>
        <v>10</v>
      </c>
      <c r="AG11" s="1">
        <f t="shared" si="2"/>
        <v>30</v>
      </c>
      <c r="AH11" s="10">
        <v>3</v>
      </c>
      <c r="AI11" s="10">
        <v>3</v>
      </c>
      <c r="AJ11" s="10">
        <v>2</v>
      </c>
      <c r="AK11" s="27">
        <f t="shared" si="3"/>
        <v>8</v>
      </c>
      <c r="AL11" s="1">
        <f t="shared" si="4"/>
        <v>32</v>
      </c>
      <c r="AM11" s="11">
        <v>0</v>
      </c>
      <c r="AN11" s="11">
        <v>0</v>
      </c>
      <c r="AO11" s="26">
        <f t="shared" si="5"/>
        <v>0</v>
      </c>
      <c r="AP11" s="1">
        <f t="shared" si="6"/>
        <v>0</v>
      </c>
      <c r="AQ11" s="1">
        <f t="shared" si="7"/>
        <v>32</v>
      </c>
      <c r="AR11" s="12">
        <v>2763</v>
      </c>
      <c r="AS11" s="59" t="str">
        <f t="shared" si="8"/>
        <v>Emergente</v>
      </c>
      <c r="AT11" s="58" t="s">
        <v>522</v>
      </c>
    </row>
    <row r="12" spans="1:46" s="2" customFormat="1" ht="90" hidden="1" x14ac:dyDescent="0.25">
      <c r="A12" s="3" t="s">
        <v>190</v>
      </c>
      <c r="B12" s="3" t="s">
        <v>168</v>
      </c>
      <c r="C12" s="3" t="s">
        <v>169</v>
      </c>
      <c r="D12" s="3" t="s">
        <v>188</v>
      </c>
      <c r="E12" s="4" t="s">
        <v>191</v>
      </c>
      <c r="F12" s="5">
        <v>0</v>
      </c>
      <c r="G12" s="5">
        <v>0</v>
      </c>
      <c r="H12" s="5">
        <v>0</v>
      </c>
      <c r="I12" s="5">
        <v>0</v>
      </c>
      <c r="J12" s="5">
        <v>0</v>
      </c>
      <c r="K12" s="5" t="s">
        <v>49</v>
      </c>
      <c r="L12" s="5" t="s">
        <v>49</v>
      </c>
      <c r="M12" s="5">
        <v>0</v>
      </c>
      <c r="N12" s="5">
        <v>1</v>
      </c>
      <c r="O12" s="5">
        <v>1</v>
      </c>
      <c r="P12" s="5">
        <v>1</v>
      </c>
      <c r="Q12" s="5">
        <v>1</v>
      </c>
      <c r="R12" s="5">
        <v>0</v>
      </c>
      <c r="S12" s="226">
        <v>0.09</v>
      </c>
      <c r="T12" s="227" t="str">
        <f t="shared" si="0"/>
        <v>Isolée</v>
      </c>
      <c r="U12" s="6" t="s">
        <v>46</v>
      </c>
      <c r="V12" s="6" t="s">
        <v>46</v>
      </c>
      <c r="W12" s="7"/>
      <c r="X12" s="7">
        <v>2011</v>
      </c>
      <c r="Y12" s="7" t="s">
        <v>16</v>
      </c>
      <c r="Z12" s="6" t="s">
        <v>46</v>
      </c>
      <c r="AA12" s="6" t="s">
        <v>48</v>
      </c>
      <c r="AB12" s="8">
        <v>3</v>
      </c>
      <c r="AC12" s="8">
        <v>0</v>
      </c>
      <c r="AD12" s="9">
        <v>1</v>
      </c>
      <c r="AE12" s="9">
        <v>1</v>
      </c>
      <c r="AF12" s="17">
        <f t="shared" si="1"/>
        <v>5</v>
      </c>
      <c r="AG12" s="1">
        <f t="shared" si="2"/>
        <v>15</v>
      </c>
      <c r="AH12" s="10">
        <v>3</v>
      </c>
      <c r="AI12" s="10">
        <v>1</v>
      </c>
      <c r="AJ12" s="10">
        <v>1</v>
      </c>
      <c r="AK12" s="27">
        <f t="shared" si="3"/>
        <v>5</v>
      </c>
      <c r="AL12" s="1">
        <f t="shared" si="4"/>
        <v>20</v>
      </c>
      <c r="AM12" s="11">
        <v>1</v>
      </c>
      <c r="AN12" s="11">
        <v>1</v>
      </c>
      <c r="AO12" s="26">
        <f t="shared" si="5"/>
        <v>2</v>
      </c>
      <c r="AP12" s="1">
        <f t="shared" si="6"/>
        <v>12</v>
      </c>
      <c r="AQ12" s="1">
        <f t="shared" si="7"/>
        <v>20</v>
      </c>
      <c r="AR12" s="12">
        <v>244606</v>
      </c>
      <c r="AS12" s="59" t="str">
        <f t="shared" si="8"/>
        <v>Alerte</v>
      </c>
      <c r="AT12" s="58" t="s">
        <v>522</v>
      </c>
    </row>
    <row r="13" spans="1:46" s="2" customFormat="1" ht="30" hidden="1" x14ac:dyDescent="0.25">
      <c r="A13" s="3" t="s">
        <v>125</v>
      </c>
      <c r="B13" s="3" t="s">
        <v>42</v>
      </c>
      <c r="C13" s="3" t="s">
        <v>122</v>
      </c>
      <c r="D13" s="3" t="s">
        <v>126</v>
      </c>
      <c r="E13" s="4" t="s">
        <v>127</v>
      </c>
      <c r="F13" s="5">
        <v>0</v>
      </c>
      <c r="G13" s="5">
        <v>1</v>
      </c>
      <c r="H13" s="5">
        <v>1</v>
      </c>
      <c r="I13" s="5">
        <v>1</v>
      </c>
      <c r="J13" s="5">
        <v>1</v>
      </c>
      <c r="K13" s="5">
        <v>1</v>
      </c>
      <c r="L13" s="5">
        <v>1</v>
      </c>
      <c r="M13" s="5">
        <v>1</v>
      </c>
      <c r="N13" s="5">
        <v>0</v>
      </c>
      <c r="O13" s="5">
        <v>1</v>
      </c>
      <c r="P13" s="5">
        <v>1</v>
      </c>
      <c r="Q13" s="5">
        <v>1</v>
      </c>
      <c r="R13" s="5">
        <v>1</v>
      </c>
      <c r="S13" s="227">
        <v>4.62</v>
      </c>
      <c r="T13" s="227" t="str">
        <f t="shared" si="0"/>
        <v>Isolée</v>
      </c>
      <c r="U13" s="6" t="s">
        <v>46</v>
      </c>
      <c r="V13" s="6" t="s">
        <v>46</v>
      </c>
      <c r="W13" s="7"/>
      <c r="X13" s="7">
        <v>1980</v>
      </c>
      <c r="Y13" s="7" t="s">
        <v>49</v>
      </c>
      <c r="Z13" s="6" t="s">
        <v>46</v>
      </c>
      <c r="AA13" s="6" t="s">
        <v>48</v>
      </c>
      <c r="AB13" s="8">
        <v>3</v>
      </c>
      <c r="AC13" s="8">
        <v>3</v>
      </c>
      <c r="AD13" s="9">
        <v>3</v>
      </c>
      <c r="AE13" s="9">
        <v>3</v>
      </c>
      <c r="AF13" s="17">
        <f t="shared" si="1"/>
        <v>12</v>
      </c>
      <c r="AG13" s="1">
        <f t="shared" si="2"/>
        <v>36</v>
      </c>
      <c r="AH13" s="10">
        <v>1</v>
      </c>
      <c r="AI13" s="10">
        <v>2</v>
      </c>
      <c r="AJ13" s="10">
        <v>3</v>
      </c>
      <c r="AK13" s="27">
        <f t="shared" si="3"/>
        <v>6</v>
      </c>
      <c r="AL13" s="1">
        <f t="shared" si="4"/>
        <v>24</v>
      </c>
      <c r="AM13" s="14">
        <v>1</v>
      </c>
      <c r="AN13" s="14">
        <v>1</v>
      </c>
      <c r="AO13" s="26">
        <f t="shared" si="5"/>
        <v>2</v>
      </c>
      <c r="AP13" s="1">
        <f t="shared" si="6"/>
        <v>12</v>
      </c>
      <c r="AQ13" s="1">
        <f t="shared" si="7"/>
        <v>36</v>
      </c>
      <c r="AR13" s="12">
        <v>67571</v>
      </c>
      <c r="AS13" s="59" t="str">
        <f t="shared" si="8"/>
        <v>Emergente</v>
      </c>
      <c r="AT13" s="58" t="s">
        <v>515</v>
      </c>
    </row>
    <row r="14" spans="1:46" s="2" customFormat="1" ht="30" hidden="1" x14ac:dyDescent="0.25">
      <c r="A14" s="3" t="s">
        <v>306</v>
      </c>
      <c r="B14" s="3" t="s">
        <v>168</v>
      </c>
      <c r="C14" s="3" t="s">
        <v>307</v>
      </c>
      <c r="D14" s="3" t="s">
        <v>308</v>
      </c>
      <c r="E14" s="4" t="s">
        <v>309</v>
      </c>
      <c r="F14" s="5">
        <v>0</v>
      </c>
      <c r="G14" s="5">
        <v>1</v>
      </c>
      <c r="H14" s="5">
        <v>0</v>
      </c>
      <c r="I14" s="5">
        <v>0</v>
      </c>
      <c r="J14" s="5">
        <v>1</v>
      </c>
      <c r="K14" s="5">
        <v>0</v>
      </c>
      <c r="L14" s="5">
        <v>0</v>
      </c>
      <c r="M14" s="5">
        <v>0</v>
      </c>
      <c r="N14" s="5">
        <v>0</v>
      </c>
      <c r="O14" s="5">
        <v>0</v>
      </c>
      <c r="P14" s="5">
        <v>0</v>
      </c>
      <c r="Q14" s="5">
        <v>0</v>
      </c>
      <c r="R14" s="5">
        <v>0</v>
      </c>
      <c r="S14" s="227">
        <v>0.36</v>
      </c>
      <c r="T14" s="227" t="str">
        <f t="shared" si="0"/>
        <v>Isolée</v>
      </c>
      <c r="U14" s="6" t="s">
        <v>46</v>
      </c>
      <c r="V14" s="6" t="s">
        <v>46</v>
      </c>
      <c r="W14" s="7"/>
      <c r="X14" s="7" t="s">
        <v>49</v>
      </c>
      <c r="Y14" s="7" t="s">
        <v>49</v>
      </c>
      <c r="Z14" s="6" t="s">
        <v>46</v>
      </c>
      <c r="AA14" s="6" t="s">
        <v>48</v>
      </c>
      <c r="AB14" s="8">
        <v>1</v>
      </c>
      <c r="AC14" s="8">
        <v>3</v>
      </c>
      <c r="AD14" s="9">
        <v>1</v>
      </c>
      <c r="AE14" s="9">
        <v>1</v>
      </c>
      <c r="AF14" s="17">
        <f t="shared" si="1"/>
        <v>6</v>
      </c>
      <c r="AG14" s="1">
        <f t="shared" si="2"/>
        <v>18</v>
      </c>
      <c r="AH14" s="10">
        <v>1</v>
      </c>
      <c r="AI14" s="10">
        <v>1</v>
      </c>
      <c r="AJ14" s="10">
        <v>0</v>
      </c>
      <c r="AK14" s="27">
        <f t="shared" si="3"/>
        <v>2</v>
      </c>
      <c r="AL14" s="1">
        <f t="shared" si="4"/>
        <v>8</v>
      </c>
      <c r="AM14" s="11">
        <v>1</v>
      </c>
      <c r="AN14" s="11">
        <v>1</v>
      </c>
      <c r="AO14" s="26">
        <f t="shared" si="5"/>
        <v>2</v>
      </c>
      <c r="AP14" s="1">
        <f t="shared" si="6"/>
        <v>12</v>
      </c>
      <c r="AQ14" s="1">
        <f t="shared" si="7"/>
        <v>18</v>
      </c>
      <c r="AR14" s="12">
        <v>647694</v>
      </c>
      <c r="AS14" s="59" t="str">
        <f t="shared" si="8"/>
        <v>Alerte</v>
      </c>
      <c r="AT14" s="58" t="s">
        <v>515</v>
      </c>
    </row>
    <row r="15" spans="1:46" s="2" customFormat="1" hidden="1" x14ac:dyDescent="0.25">
      <c r="A15" s="17"/>
      <c r="B15" s="3" t="s">
        <v>168</v>
      </c>
      <c r="C15" s="3" t="s">
        <v>310</v>
      </c>
      <c r="D15" s="3" t="s">
        <v>311</v>
      </c>
      <c r="E15" s="4" t="s">
        <v>312</v>
      </c>
      <c r="F15" s="5">
        <v>0</v>
      </c>
      <c r="G15" s="5">
        <v>0</v>
      </c>
      <c r="H15" s="5">
        <v>1</v>
      </c>
      <c r="I15" s="5">
        <v>0</v>
      </c>
      <c r="J15" s="5">
        <v>0</v>
      </c>
      <c r="K15" s="5">
        <v>0</v>
      </c>
      <c r="L15" s="5">
        <v>0</v>
      </c>
      <c r="M15" s="5">
        <v>0</v>
      </c>
      <c r="N15" s="5">
        <v>0</v>
      </c>
      <c r="O15" s="5">
        <v>0</v>
      </c>
      <c r="P15" s="5">
        <v>0</v>
      </c>
      <c r="Q15" s="5">
        <v>0</v>
      </c>
      <c r="R15" s="5">
        <v>0</v>
      </c>
      <c r="S15" s="227">
        <v>0.36</v>
      </c>
      <c r="T15" s="227" t="str">
        <f t="shared" si="0"/>
        <v>Isolée</v>
      </c>
      <c r="U15" s="6" t="s">
        <v>46</v>
      </c>
      <c r="V15" s="6" t="s">
        <v>46</v>
      </c>
      <c r="W15" s="7"/>
      <c r="X15" s="7">
        <v>2000</v>
      </c>
      <c r="Y15" s="7" t="s">
        <v>10</v>
      </c>
      <c r="Z15" s="6" t="s">
        <v>46</v>
      </c>
      <c r="AA15" s="6" t="s">
        <v>48</v>
      </c>
      <c r="AB15" s="8">
        <v>1</v>
      </c>
      <c r="AC15" s="8">
        <v>3</v>
      </c>
      <c r="AD15" s="9">
        <v>3</v>
      </c>
      <c r="AE15" s="9">
        <v>1</v>
      </c>
      <c r="AF15" s="17">
        <f t="shared" si="1"/>
        <v>8</v>
      </c>
      <c r="AG15" s="1">
        <f t="shared" si="2"/>
        <v>24</v>
      </c>
      <c r="AH15" s="10">
        <v>1</v>
      </c>
      <c r="AI15" s="10">
        <v>1</v>
      </c>
      <c r="AJ15" s="10">
        <v>0</v>
      </c>
      <c r="AK15" s="27">
        <f t="shared" si="3"/>
        <v>2</v>
      </c>
      <c r="AL15" s="1">
        <f t="shared" si="4"/>
        <v>8</v>
      </c>
      <c r="AM15" s="11">
        <v>1</v>
      </c>
      <c r="AN15" s="11">
        <v>1</v>
      </c>
      <c r="AO15" s="26">
        <f t="shared" si="5"/>
        <v>2</v>
      </c>
      <c r="AP15" s="1">
        <f t="shared" si="6"/>
        <v>12</v>
      </c>
      <c r="AQ15" s="1">
        <f t="shared" si="7"/>
        <v>24</v>
      </c>
      <c r="AR15" s="12">
        <v>373662</v>
      </c>
      <c r="AS15" s="59" t="str">
        <f t="shared" si="8"/>
        <v>Alerte</v>
      </c>
      <c r="AT15" s="58" t="s">
        <v>515</v>
      </c>
    </row>
    <row r="16" spans="1:46" s="2" customFormat="1" ht="30" hidden="1" x14ac:dyDescent="0.25">
      <c r="A16" s="3" t="s">
        <v>416</v>
      </c>
      <c r="B16" s="3" t="s">
        <v>417</v>
      </c>
      <c r="C16" s="3" t="s">
        <v>418</v>
      </c>
      <c r="D16" s="3" t="s">
        <v>419</v>
      </c>
      <c r="E16" s="4" t="s">
        <v>420</v>
      </c>
      <c r="F16" s="5">
        <v>0</v>
      </c>
      <c r="G16" s="5">
        <v>0</v>
      </c>
      <c r="H16" s="5">
        <v>0</v>
      </c>
      <c r="I16" s="5">
        <v>0</v>
      </c>
      <c r="J16" s="5">
        <v>1</v>
      </c>
      <c r="K16" s="5">
        <v>0</v>
      </c>
      <c r="L16" s="5">
        <v>0</v>
      </c>
      <c r="M16" s="5">
        <v>1</v>
      </c>
      <c r="N16" s="5">
        <v>0</v>
      </c>
      <c r="O16" s="5">
        <v>0</v>
      </c>
      <c r="P16" s="5">
        <v>0</v>
      </c>
      <c r="Q16" s="5">
        <v>0</v>
      </c>
      <c r="R16" s="5">
        <v>0</v>
      </c>
      <c r="S16" s="227">
        <v>0.03</v>
      </c>
      <c r="T16" s="227" t="str">
        <f t="shared" si="0"/>
        <v>Isolée</v>
      </c>
      <c r="U16" s="6" t="s">
        <v>46</v>
      </c>
      <c r="V16" s="6" t="s">
        <v>46</v>
      </c>
      <c r="W16" s="7"/>
      <c r="X16" s="7" t="s">
        <v>49</v>
      </c>
      <c r="Y16" s="7" t="s">
        <v>49</v>
      </c>
      <c r="Z16" s="6" t="s">
        <v>46</v>
      </c>
      <c r="AA16" s="6" t="s">
        <v>48</v>
      </c>
      <c r="AB16" s="8">
        <v>3</v>
      </c>
      <c r="AC16" s="8">
        <v>3</v>
      </c>
      <c r="AD16" s="9">
        <v>3</v>
      </c>
      <c r="AE16" s="9">
        <v>1</v>
      </c>
      <c r="AF16" s="17">
        <f t="shared" si="1"/>
        <v>10</v>
      </c>
      <c r="AG16" s="1">
        <f t="shared" si="2"/>
        <v>30</v>
      </c>
      <c r="AH16" s="10">
        <v>3</v>
      </c>
      <c r="AI16" s="10">
        <v>1</v>
      </c>
      <c r="AJ16" s="10">
        <v>0</v>
      </c>
      <c r="AK16" s="27">
        <f t="shared" si="3"/>
        <v>4</v>
      </c>
      <c r="AL16" s="1">
        <f t="shared" si="4"/>
        <v>16</v>
      </c>
      <c r="AM16" s="11">
        <v>1</v>
      </c>
      <c r="AN16" s="11">
        <v>1</v>
      </c>
      <c r="AO16" s="26">
        <f t="shared" si="5"/>
        <v>2</v>
      </c>
      <c r="AP16" s="1">
        <f t="shared" si="6"/>
        <v>12</v>
      </c>
      <c r="AQ16" s="1">
        <f t="shared" si="7"/>
        <v>30</v>
      </c>
      <c r="AR16" s="12">
        <v>544505</v>
      </c>
      <c r="AS16" s="59" t="str">
        <f t="shared" si="8"/>
        <v>Alerte</v>
      </c>
      <c r="AT16" s="58" t="s">
        <v>515</v>
      </c>
    </row>
    <row r="17" spans="1:46" s="2" customFormat="1" ht="60" hidden="1" x14ac:dyDescent="0.25">
      <c r="A17" s="3" t="s">
        <v>192</v>
      </c>
      <c r="B17" s="3" t="s">
        <v>168</v>
      </c>
      <c r="C17" s="3" t="s">
        <v>169</v>
      </c>
      <c r="D17" s="3" t="s">
        <v>188</v>
      </c>
      <c r="E17" s="4" t="s">
        <v>193</v>
      </c>
      <c r="F17" s="5">
        <v>0</v>
      </c>
      <c r="G17" s="5">
        <v>0</v>
      </c>
      <c r="H17" s="5">
        <v>0</v>
      </c>
      <c r="I17" s="5">
        <v>0</v>
      </c>
      <c r="J17" s="5">
        <v>1</v>
      </c>
      <c r="K17" s="5">
        <v>0</v>
      </c>
      <c r="L17" s="5">
        <v>0</v>
      </c>
      <c r="M17" s="5">
        <v>0</v>
      </c>
      <c r="N17" s="5">
        <v>0</v>
      </c>
      <c r="O17" s="5">
        <v>0</v>
      </c>
      <c r="P17" s="5">
        <v>0</v>
      </c>
      <c r="Q17" s="5">
        <v>0</v>
      </c>
      <c r="R17" s="5">
        <v>0</v>
      </c>
      <c r="S17" s="227">
        <v>0.03</v>
      </c>
      <c r="T17" s="227" t="str">
        <f t="shared" si="0"/>
        <v>Isolée</v>
      </c>
      <c r="U17" s="6" t="s">
        <v>46</v>
      </c>
      <c r="V17" s="6" t="s">
        <v>46</v>
      </c>
      <c r="W17" s="7"/>
      <c r="X17" s="7">
        <v>1989</v>
      </c>
      <c r="Y17" s="7" t="s">
        <v>12</v>
      </c>
      <c r="Z17" s="6" t="s">
        <v>46</v>
      </c>
      <c r="AA17" s="6" t="s">
        <v>48</v>
      </c>
      <c r="AB17" s="8">
        <v>1</v>
      </c>
      <c r="AC17" s="8">
        <v>0</v>
      </c>
      <c r="AD17" s="9">
        <v>1</v>
      </c>
      <c r="AE17" s="9">
        <v>1</v>
      </c>
      <c r="AF17" s="17">
        <f t="shared" si="1"/>
        <v>3</v>
      </c>
      <c r="AG17" s="1">
        <f t="shared" si="2"/>
        <v>9</v>
      </c>
      <c r="AH17" s="10">
        <v>3</v>
      </c>
      <c r="AI17" s="10">
        <v>1</v>
      </c>
      <c r="AJ17" s="10">
        <v>1</v>
      </c>
      <c r="AK17" s="27">
        <f t="shared" si="3"/>
        <v>5</v>
      </c>
      <c r="AL17" s="1">
        <f t="shared" si="4"/>
        <v>20</v>
      </c>
      <c r="AM17" s="11">
        <v>1</v>
      </c>
      <c r="AN17" s="11">
        <v>1</v>
      </c>
      <c r="AO17" s="26">
        <f t="shared" si="5"/>
        <v>2</v>
      </c>
      <c r="AP17" s="1">
        <f t="shared" si="6"/>
        <v>12</v>
      </c>
      <c r="AQ17" s="1">
        <f t="shared" si="7"/>
        <v>20</v>
      </c>
      <c r="AR17" s="12">
        <v>530330</v>
      </c>
      <c r="AS17" s="59" t="str">
        <f t="shared" si="8"/>
        <v>Alerte</v>
      </c>
      <c r="AT17" s="58" t="s">
        <v>522</v>
      </c>
    </row>
    <row r="18" spans="1:46" s="2" customFormat="1" ht="30" hidden="1" x14ac:dyDescent="0.25">
      <c r="A18" s="3" t="s">
        <v>91</v>
      </c>
      <c r="B18" s="3" t="s">
        <v>42</v>
      </c>
      <c r="C18" s="3" t="s">
        <v>74</v>
      </c>
      <c r="D18" s="3" t="s">
        <v>83</v>
      </c>
      <c r="E18" s="4" t="s">
        <v>92</v>
      </c>
      <c r="F18" s="5">
        <v>0</v>
      </c>
      <c r="G18" s="5">
        <v>1</v>
      </c>
      <c r="H18" s="5">
        <v>1</v>
      </c>
      <c r="I18" s="5">
        <v>1</v>
      </c>
      <c r="J18" s="5">
        <v>0</v>
      </c>
      <c r="K18" s="5">
        <v>0</v>
      </c>
      <c r="L18" s="5">
        <v>1</v>
      </c>
      <c r="M18" s="5">
        <v>1</v>
      </c>
      <c r="N18" s="5">
        <v>0</v>
      </c>
      <c r="O18" s="5">
        <v>0</v>
      </c>
      <c r="P18" s="5">
        <v>1</v>
      </c>
      <c r="Q18" s="5">
        <v>0</v>
      </c>
      <c r="R18" s="5">
        <v>0</v>
      </c>
      <c r="S18" s="227">
        <v>0.51</v>
      </c>
      <c r="T18" s="227" t="str">
        <f t="shared" si="0"/>
        <v>Isolée</v>
      </c>
      <c r="U18" s="6" t="s">
        <v>46</v>
      </c>
      <c r="V18" s="6" t="s">
        <v>46</v>
      </c>
      <c r="W18" s="7"/>
      <c r="X18" s="7">
        <v>2006</v>
      </c>
      <c r="Y18" s="7" t="s">
        <v>18</v>
      </c>
      <c r="Z18" s="6" t="s">
        <v>46</v>
      </c>
      <c r="AA18" s="6" t="s">
        <v>48</v>
      </c>
      <c r="AB18" s="8">
        <v>3</v>
      </c>
      <c r="AC18" s="8">
        <v>2</v>
      </c>
      <c r="AD18" s="9">
        <v>1</v>
      </c>
      <c r="AE18" s="9">
        <v>2</v>
      </c>
      <c r="AF18" s="17">
        <f t="shared" si="1"/>
        <v>8</v>
      </c>
      <c r="AG18" s="1">
        <f t="shared" si="2"/>
        <v>24</v>
      </c>
      <c r="AH18" s="10">
        <v>1</v>
      </c>
      <c r="AI18" s="10">
        <v>1</v>
      </c>
      <c r="AJ18" s="10">
        <v>0</v>
      </c>
      <c r="AK18" s="27">
        <f t="shared" si="3"/>
        <v>2</v>
      </c>
      <c r="AL18" s="1">
        <f t="shared" si="4"/>
        <v>8</v>
      </c>
      <c r="AM18" s="11">
        <v>1</v>
      </c>
      <c r="AN18" s="11">
        <v>1</v>
      </c>
      <c r="AO18" s="26">
        <f t="shared" si="5"/>
        <v>2</v>
      </c>
      <c r="AP18" s="1">
        <f t="shared" si="6"/>
        <v>12</v>
      </c>
      <c r="AQ18" s="1">
        <f t="shared" si="7"/>
        <v>24</v>
      </c>
      <c r="AR18" s="12">
        <v>2731</v>
      </c>
      <c r="AS18" s="59" t="str">
        <f t="shared" si="8"/>
        <v>Alerte</v>
      </c>
      <c r="AT18" s="58" t="s">
        <v>515</v>
      </c>
    </row>
    <row r="19" spans="1:46" s="2" customFormat="1" ht="30" hidden="1" x14ac:dyDescent="0.25">
      <c r="A19" s="17"/>
      <c r="B19" s="3" t="s">
        <v>168</v>
      </c>
      <c r="C19" s="3" t="s">
        <v>310</v>
      </c>
      <c r="D19" s="3" t="s">
        <v>311</v>
      </c>
      <c r="E19" s="4" t="s">
        <v>313</v>
      </c>
      <c r="F19" s="5">
        <v>0</v>
      </c>
      <c r="G19" s="5">
        <v>1</v>
      </c>
      <c r="H19" s="5">
        <v>0</v>
      </c>
      <c r="I19" s="5">
        <v>0</v>
      </c>
      <c r="J19" s="5">
        <v>0</v>
      </c>
      <c r="K19" s="5">
        <v>0</v>
      </c>
      <c r="L19" s="5">
        <v>0</v>
      </c>
      <c r="M19" s="5">
        <v>0</v>
      </c>
      <c r="N19" s="5">
        <v>0</v>
      </c>
      <c r="O19" s="5">
        <v>0</v>
      </c>
      <c r="P19" s="5">
        <v>0</v>
      </c>
      <c r="Q19" s="5">
        <v>0</v>
      </c>
      <c r="R19" s="5">
        <v>0</v>
      </c>
      <c r="S19" s="227">
        <v>0.36</v>
      </c>
      <c r="T19" s="227" t="str">
        <f t="shared" si="0"/>
        <v>Isolée</v>
      </c>
      <c r="U19" s="6" t="s">
        <v>46</v>
      </c>
      <c r="V19" s="6" t="s">
        <v>46</v>
      </c>
      <c r="W19" s="7"/>
      <c r="X19" s="7">
        <v>2015</v>
      </c>
      <c r="Y19" s="7" t="s">
        <v>164</v>
      </c>
      <c r="Z19" s="6" t="s">
        <v>46</v>
      </c>
      <c r="AA19" s="6" t="s">
        <v>48</v>
      </c>
      <c r="AB19" s="8">
        <v>2</v>
      </c>
      <c r="AC19" s="8">
        <v>2</v>
      </c>
      <c r="AD19" s="9">
        <v>1</v>
      </c>
      <c r="AE19" s="9">
        <v>1</v>
      </c>
      <c r="AF19" s="17">
        <f t="shared" si="1"/>
        <v>6</v>
      </c>
      <c r="AG19" s="1">
        <f t="shared" si="2"/>
        <v>18</v>
      </c>
      <c r="AH19" s="10">
        <v>1</v>
      </c>
      <c r="AI19" s="10">
        <v>1</v>
      </c>
      <c r="AJ19" s="10">
        <v>0</v>
      </c>
      <c r="AK19" s="27">
        <f t="shared" si="3"/>
        <v>2</v>
      </c>
      <c r="AL19" s="1">
        <f t="shared" si="4"/>
        <v>8</v>
      </c>
      <c r="AM19" s="11">
        <v>1</v>
      </c>
      <c r="AN19" s="11">
        <v>1</v>
      </c>
      <c r="AO19" s="26">
        <f t="shared" si="5"/>
        <v>2</v>
      </c>
      <c r="AP19" s="1">
        <f t="shared" si="6"/>
        <v>12</v>
      </c>
      <c r="AQ19" s="1">
        <f t="shared" si="7"/>
        <v>18</v>
      </c>
      <c r="AR19" s="12">
        <v>837379</v>
      </c>
      <c r="AS19" s="59" t="str">
        <f t="shared" si="8"/>
        <v>Alerte</v>
      </c>
      <c r="AT19" s="58" t="s">
        <v>515</v>
      </c>
    </row>
    <row r="20" spans="1:46" s="2" customFormat="1" ht="30" hidden="1" x14ac:dyDescent="0.25">
      <c r="A20" s="3" t="s">
        <v>251</v>
      </c>
      <c r="B20" s="3" t="s">
        <v>168</v>
      </c>
      <c r="C20" s="3" t="s">
        <v>169</v>
      </c>
      <c r="D20" s="3" t="s">
        <v>252</v>
      </c>
      <c r="E20" s="4" t="s">
        <v>253</v>
      </c>
      <c r="F20" s="5">
        <v>0</v>
      </c>
      <c r="G20" s="5">
        <v>0</v>
      </c>
      <c r="H20" s="5">
        <v>1</v>
      </c>
      <c r="I20" s="5">
        <v>0</v>
      </c>
      <c r="J20" s="5">
        <v>0</v>
      </c>
      <c r="K20" s="5">
        <v>0</v>
      </c>
      <c r="L20" s="5">
        <v>0</v>
      </c>
      <c r="M20" s="5">
        <v>0</v>
      </c>
      <c r="N20" s="5">
        <v>0</v>
      </c>
      <c r="O20" s="5">
        <v>0</v>
      </c>
      <c r="P20" s="5">
        <v>0</v>
      </c>
      <c r="Q20" s="5">
        <v>0</v>
      </c>
      <c r="R20" s="5">
        <v>0</v>
      </c>
      <c r="S20" s="227">
        <v>0.03</v>
      </c>
      <c r="T20" s="227" t="str">
        <f t="shared" si="0"/>
        <v>Isolée</v>
      </c>
      <c r="U20" s="6" t="s">
        <v>46</v>
      </c>
      <c r="V20" s="6" t="s">
        <v>46</v>
      </c>
      <c r="W20" s="7"/>
      <c r="X20" s="7" t="s">
        <v>49</v>
      </c>
      <c r="Y20" s="7" t="s">
        <v>10</v>
      </c>
      <c r="Z20" s="6" t="s">
        <v>46</v>
      </c>
      <c r="AA20" s="6" t="s">
        <v>48</v>
      </c>
      <c r="AB20" s="8">
        <v>1</v>
      </c>
      <c r="AC20" s="8">
        <v>0</v>
      </c>
      <c r="AD20" s="9">
        <v>1</v>
      </c>
      <c r="AE20" s="9">
        <v>1</v>
      </c>
      <c r="AF20" s="17">
        <f t="shared" si="1"/>
        <v>3</v>
      </c>
      <c r="AG20" s="1">
        <f t="shared" si="2"/>
        <v>9</v>
      </c>
      <c r="AH20" s="10">
        <v>1</v>
      </c>
      <c r="AI20" s="10">
        <v>1</v>
      </c>
      <c r="AJ20" s="10">
        <v>0</v>
      </c>
      <c r="AK20" s="27">
        <f t="shared" si="3"/>
        <v>2</v>
      </c>
      <c r="AL20" s="1">
        <f t="shared" si="4"/>
        <v>8</v>
      </c>
      <c r="AM20" s="11">
        <v>1</v>
      </c>
      <c r="AN20" s="11">
        <v>1</v>
      </c>
      <c r="AO20" s="26">
        <f t="shared" si="5"/>
        <v>2</v>
      </c>
      <c r="AP20" s="1">
        <f t="shared" si="6"/>
        <v>12</v>
      </c>
      <c r="AQ20" s="1">
        <f t="shared" si="7"/>
        <v>12</v>
      </c>
      <c r="AR20" s="12">
        <v>345311</v>
      </c>
      <c r="AS20" s="59" t="str">
        <f t="shared" si="8"/>
        <v>Alerte</v>
      </c>
      <c r="AT20" s="58" t="s">
        <v>515</v>
      </c>
    </row>
    <row r="21" spans="1:46" s="2" customFormat="1" ht="30" hidden="1" x14ac:dyDescent="0.25">
      <c r="A21" s="3" t="s">
        <v>364</v>
      </c>
      <c r="B21" s="3" t="s">
        <v>365</v>
      </c>
      <c r="C21" s="3" t="s">
        <v>366</v>
      </c>
      <c r="D21" s="3" t="s">
        <v>367</v>
      </c>
      <c r="E21" s="4" t="s">
        <v>368</v>
      </c>
      <c r="F21" s="5">
        <v>0</v>
      </c>
      <c r="G21" s="5">
        <v>1</v>
      </c>
      <c r="H21" s="5">
        <v>1</v>
      </c>
      <c r="I21" s="5">
        <v>0</v>
      </c>
      <c r="J21" s="5">
        <v>0</v>
      </c>
      <c r="K21" s="5">
        <v>0</v>
      </c>
      <c r="L21" s="5">
        <v>0</v>
      </c>
      <c r="M21" s="5">
        <v>0</v>
      </c>
      <c r="N21" s="5">
        <v>0</v>
      </c>
      <c r="O21" s="5">
        <v>0</v>
      </c>
      <c r="P21" s="5">
        <v>0</v>
      </c>
      <c r="Q21" s="5">
        <v>0</v>
      </c>
      <c r="R21" s="5">
        <v>0</v>
      </c>
      <c r="S21" s="227">
        <v>2.14</v>
      </c>
      <c r="T21" s="227" t="str">
        <f t="shared" si="0"/>
        <v>Isolée</v>
      </c>
      <c r="U21" s="6" t="s">
        <v>46</v>
      </c>
      <c r="V21" s="6" t="s">
        <v>46</v>
      </c>
      <c r="W21" s="7"/>
      <c r="X21" s="7">
        <v>1978</v>
      </c>
      <c r="Y21" s="7" t="s">
        <v>10</v>
      </c>
      <c r="Z21" s="6" t="s">
        <v>46</v>
      </c>
      <c r="AA21" s="6" t="s">
        <v>48</v>
      </c>
      <c r="AB21" s="8">
        <v>2</v>
      </c>
      <c r="AC21" s="8">
        <v>3</v>
      </c>
      <c r="AD21" s="9">
        <v>3</v>
      </c>
      <c r="AE21" s="9">
        <v>3</v>
      </c>
      <c r="AF21" s="17">
        <f t="shared" si="1"/>
        <v>11</v>
      </c>
      <c r="AG21" s="1">
        <f t="shared" si="2"/>
        <v>33</v>
      </c>
      <c r="AH21" s="10">
        <v>1</v>
      </c>
      <c r="AI21" s="10">
        <v>2</v>
      </c>
      <c r="AJ21" s="10">
        <v>1</v>
      </c>
      <c r="AK21" s="27">
        <f t="shared" si="3"/>
        <v>4</v>
      </c>
      <c r="AL21" s="1">
        <f t="shared" si="4"/>
        <v>16</v>
      </c>
      <c r="AM21" s="11">
        <v>1</v>
      </c>
      <c r="AN21" s="11">
        <v>1</v>
      </c>
      <c r="AO21" s="26">
        <f t="shared" si="5"/>
        <v>2</v>
      </c>
      <c r="AP21" s="1">
        <f t="shared" si="6"/>
        <v>12</v>
      </c>
      <c r="AQ21" s="1">
        <f t="shared" si="7"/>
        <v>33</v>
      </c>
      <c r="AR21" s="12">
        <v>647654</v>
      </c>
      <c r="AS21" s="59" t="str">
        <f t="shared" si="8"/>
        <v>Emergente</v>
      </c>
      <c r="AT21" s="58" t="s">
        <v>515</v>
      </c>
    </row>
    <row r="22" spans="1:46" s="2" customFormat="1" ht="45" hidden="1" x14ac:dyDescent="0.25">
      <c r="A22" s="3" t="s">
        <v>314</v>
      </c>
      <c r="B22" s="3" t="s">
        <v>168</v>
      </c>
      <c r="C22" s="3" t="s">
        <v>315</v>
      </c>
      <c r="D22" s="3" t="s">
        <v>316</v>
      </c>
      <c r="E22" s="4" t="s">
        <v>317</v>
      </c>
      <c r="F22" s="5">
        <v>0</v>
      </c>
      <c r="G22" s="5">
        <v>0</v>
      </c>
      <c r="H22" s="5">
        <v>1</v>
      </c>
      <c r="I22" s="5">
        <v>0</v>
      </c>
      <c r="J22" s="5">
        <v>0</v>
      </c>
      <c r="K22" s="5">
        <v>0</v>
      </c>
      <c r="L22" s="5">
        <v>0</v>
      </c>
      <c r="M22" s="5">
        <v>0</v>
      </c>
      <c r="N22" s="5">
        <v>0</v>
      </c>
      <c r="O22" s="5">
        <v>0</v>
      </c>
      <c r="P22" s="5">
        <v>0</v>
      </c>
      <c r="Q22" s="5">
        <v>0</v>
      </c>
      <c r="R22" s="5">
        <v>0</v>
      </c>
      <c r="S22" s="227">
        <v>0.36</v>
      </c>
      <c r="T22" s="227" t="str">
        <f t="shared" si="0"/>
        <v>Isolée</v>
      </c>
      <c r="U22" s="6" t="s">
        <v>46</v>
      </c>
      <c r="V22" s="6" t="s">
        <v>46</v>
      </c>
      <c r="W22" s="7"/>
      <c r="X22" s="7">
        <v>1988</v>
      </c>
      <c r="Y22" s="7" t="s">
        <v>318</v>
      </c>
      <c r="Z22" s="6" t="s">
        <v>46</v>
      </c>
      <c r="AA22" s="6" t="s">
        <v>48</v>
      </c>
      <c r="AB22" s="8">
        <v>1</v>
      </c>
      <c r="AC22" s="8">
        <v>3</v>
      </c>
      <c r="AD22" s="9">
        <v>2</v>
      </c>
      <c r="AE22" s="9">
        <v>1</v>
      </c>
      <c r="AF22" s="17">
        <f t="shared" si="1"/>
        <v>7</v>
      </c>
      <c r="AG22" s="1">
        <f t="shared" si="2"/>
        <v>21</v>
      </c>
      <c r="AH22" s="10">
        <v>1</v>
      </c>
      <c r="AI22" s="10">
        <v>1</v>
      </c>
      <c r="AJ22" s="10">
        <v>0</v>
      </c>
      <c r="AK22" s="27">
        <f t="shared" si="3"/>
        <v>2</v>
      </c>
      <c r="AL22" s="1">
        <f t="shared" si="4"/>
        <v>8</v>
      </c>
      <c r="AM22" s="11">
        <v>0</v>
      </c>
      <c r="AN22" s="11">
        <v>0</v>
      </c>
      <c r="AO22" s="26">
        <f t="shared" si="5"/>
        <v>0</v>
      </c>
      <c r="AP22" s="1">
        <f t="shared" si="6"/>
        <v>0</v>
      </c>
      <c r="AQ22" s="1">
        <f t="shared" si="7"/>
        <v>21</v>
      </c>
      <c r="AR22" s="12">
        <v>639933</v>
      </c>
      <c r="AS22" s="59" t="str">
        <f t="shared" si="8"/>
        <v>Alerte</v>
      </c>
      <c r="AT22" s="58" t="s">
        <v>515</v>
      </c>
    </row>
    <row r="23" spans="1:46" s="2" customFormat="1" hidden="1" x14ac:dyDescent="0.25">
      <c r="A23" s="17"/>
      <c r="B23" s="3" t="s">
        <v>168</v>
      </c>
      <c r="C23" s="3" t="s">
        <v>169</v>
      </c>
      <c r="D23" s="3" t="s">
        <v>188</v>
      </c>
      <c r="E23" s="4" t="s">
        <v>194</v>
      </c>
      <c r="F23" s="5">
        <v>0</v>
      </c>
      <c r="G23" s="5">
        <v>0</v>
      </c>
      <c r="H23" s="5">
        <v>1</v>
      </c>
      <c r="I23" s="5">
        <v>0</v>
      </c>
      <c r="J23" s="5">
        <v>0</v>
      </c>
      <c r="K23" s="5">
        <v>0</v>
      </c>
      <c r="L23" s="5">
        <v>1</v>
      </c>
      <c r="M23" s="5">
        <v>1</v>
      </c>
      <c r="N23" s="5">
        <v>0</v>
      </c>
      <c r="O23" s="5">
        <v>0</v>
      </c>
      <c r="P23" s="5">
        <v>0</v>
      </c>
      <c r="Q23" s="5">
        <v>0</v>
      </c>
      <c r="R23" s="5">
        <v>1</v>
      </c>
      <c r="S23" s="227">
        <v>0.48</v>
      </c>
      <c r="T23" s="227" t="str">
        <f t="shared" si="0"/>
        <v>Isolée</v>
      </c>
      <c r="U23" s="6" t="s">
        <v>46</v>
      </c>
      <c r="V23" s="6" t="s">
        <v>46</v>
      </c>
      <c r="W23" s="7"/>
      <c r="X23" s="7">
        <v>2007</v>
      </c>
      <c r="Y23" s="7" t="s">
        <v>15</v>
      </c>
      <c r="Z23" s="6" t="s">
        <v>46</v>
      </c>
      <c r="AA23" s="6" t="s">
        <v>48</v>
      </c>
      <c r="AB23" s="8">
        <v>2</v>
      </c>
      <c r="AC23" s="8">
        <v>2</v>
      </c>
      <c r="AD23" s="9">
        <v>1</v>
      </c>
      <c r="AE23" s="9">
        <v>1</v>
      </c>
      <c r="AF23" s="17">
        <f t="shared" si="1"/>
        <v>6</v>
      </c>
      <c r="AG23" s="1">
        <f t="shared" si="2"/>
        <v>18</v>
      </c>
      <c r="AH23" s="10">
        <v>1</v>
      </c>
      <c r="AI23" s="10">
        <v>1</v>
      </c>
      <c r="AJ23" s="10">
        <v>0</v>
      </c>
      <c r="AK23" s="27">
        <f t="shared" si="3"/>
        <v>2</v>
      </c>
      <c r="AL23" s="1">
        <f t="shared" si="4"/>
        <v>8</v>
      </c>
      <c r="AM23" s="11">
        <v>1</v>
      </c>
      <c r="AN23" s="11">
        <v>1</v>
      </c>
      <c r="AO23" s="26">
        <f t="shared" si="5"/>
        <v>2</v>
      </c>
      <c r="AP23" s="1">
        <f t="shared" si="6"/>
        <v>12</v>
      </c>
      <c r="AQ23" s="1">
        <f t="shared" si="7"/>
        <v>18</v>
      </c>
      <c r="AR23" s="12">
        <v>794752</v>
      </c>
      <c r="AS23" s="59" t="str">
        <f t="shared" si="8"/>
        <v>Alerte</v>
      </c>
      <c r="AT23" s="58" t="s">
        <v>515</v>
      </c>
    </row>
    <row r="24" spans="1:46" s="2" customFormat="1" ht="45" x14ac:dyDescent="0.25">
      <c r="A24" s="3" t="s">
        <v>319</v>
      </c>
      <c r="B24" s="3" t="s">
        <v>168</v>
      </c>
      <c r="C24" s="3" t="s">
        <v>310</v>
      </c>
      <c r="D24" s="3" t="s">
        <v>320</v>
      </c>
      <c r="E24" s="4" t="s">
        <v>321</v>
      </c>
      <c r="F24" s="5">
        <v>0</v>
      </c>
      <c r="G24" s="5">
        <v>1</v>
      </c>
      <c r="H24" s="5">
        <v>1</v>
      </c>
      <c r="I24" s="5" t="s">
        <v>49</v>
      </c>
      <c r="J24" s="5">
        <v>1</v>
      </c>
      <c r="K24" s="5">
        <v>0</v>
      </c>
      <c r="L24" s="5">
        <v>1</v>
      </c>
      <c r="M24" s="5">
        <v>1</v>
      </c>
      <c r="N24" s="5">
        <v>1</v>
      </c>
      <c r="O24" s="5">
        <v>0</v>
      </c>
      <c r="P24" s="5">
        <v>0</v>
      </c>
      <c r="Q24" s="5">
        <v>1</v>
      </c>
      <c r="R24" s="5">
        <v>1</v>
      </c>
      <c r="S24" s="227">
        <v>1.08</v>
      </c>
      <c r="T24" s="227" t="str">
        <f t="shared" si="0"/>
        <v>Isolée</v>
      </c>
      <c r="U24" s="6" t="s">
        <v>46</v>
      </c>
      <c r="V24" s="6" t="s">
        <v>46</v>
      </c>
      <c r="W24" s="7"/>
      <c r="X24" s="7">
        <v>1970</v>
      </c>
      <c r="Y24" s="7" t="s">
        <v>10</v>
      </c>
      <c r="Z24" s="6" t="s">
        <v>46</v>
      </c>
      <c r="AA24" s="6" t="s">
        <v>48</v>
      </c>
      <c r="AB24" s="8">
        <v>3</v>
      </c>
      <c r="AC24" s="8">
        <v>3</v>
      </c>
      <c r="AD24" s="9">
        <v>1</v>
      </c>
      <c r="AE24" s="9">
        <v>1</v>
      </c>
      <c r="AF24" s="17">
        <f t="shared" si="1"/>
        <v>8</v>
      </c>
      <c r="AG24" s="1">
        <f t="shared" si="2"/>
        <v>24</v>
      </c>
      <c r="AH24" s="10">
        <v>1</v>
      </c>
      <c r="AI24" s="10">
        <v>1</v>
      </c>
      <c r="AJ24" s="10">
        <v>0</v>
      </c>
      <c r="AK24" s="27">
        <f t="shared" si="3"/>
        <v>2</v>
      </c>
      <c r="AL24" s="1">
        <f t="shared" si="4"/>
        <v>8</v>
      </c>
      <c r="AM24" s="11">
        <v>3</v>
      </c>
      <c r="AN24" s="11">
        <v>2</v>
      </c>
      <c r="AO24" s="26">
        <f t="shared" si="5"/>
        <v>5</v>
      </c>
      <c r="AP24" s="1">
        <f t="shared" si="6"/>
        <v>30</v>
      </c>
      <c r="AQ24" s="1">
        <f t="shared" si="7"/>
        <v>30</v>
      </c>
      <c r="AR24" s="12">
        <v>162666</v>
      </c>
      <c r="AS24" s="59" t="str">
        <f t="shared" si="8"/>
        <v>Alerte</v>
      </c>
      <c r="AT24" s="58" t="s">
        <v>516</v>
      </c>
    </row>
    <row r="25" spans="1:46" s="2" customFormat="1" ht="30" hidden="1" x14ac:dyDescent="0.25">
      <c r="A25" s="17"/>
      <c r="B25" s="3" t="s">
        <v>168</v>
      </c>
      <c r="C25" s="3" t="s">
        <v>169</v>
      </c>
      <c r="D25" s="3" t="s">
        <v>188</v>
      </c>
      <c r="E25" s="4" t="s">
        <v>195</v>
      </c>
      <c r="F25" s="5">
        <v>0</v>
      </c>
      <c r="G25" s="5">
        <v>1</v>
      </c>
      <c r="H25" s="5">
        <v>1</v>
      </c>
      <c r="I25" s="5">
        <v>1</v>
      </c>
      <c r="J25" s="5">
        <v>1</v>
      </c>
      <c r="K25" s="5">
        <v>0</v>
      </c>
      <c r="L25" s="5">
        <v>0</v>
      </c>
      <c r="M25" s="5">
        <v>0</v>
      </c>
      <c r="N25" s="5">
        <v>0</v>
      </c>
      <c r="O25" s="5">
        <v>0</v>
      </c>
      <c r="P25" s="5">
        <v>0</v>
      </c>
      <c r="Q25" s="5">
        <v>0</v>
      </c>
      <c r="R25" s="5">
        <v>0</v>
      </c>
      <c r="S25" s="227">
        <v>0.06</v>
      </c>
      <c r="T25" s="227" t="str">
        <f t="shared" si="0"/>
        <v>Isolée</v>
      </c>
      <c r="U25" s="6" t="s">
        <v>46</v>
      </c>
      <c r="V25" s="6" t="s">
        <v>46</v>
      </c>
      <c r="W25" s="7"/>
      <c r="X25" s="7">
        <v>1999</v>
      </c>
      <c r="Y25" s="7" t="s">
        <v>12</v>
      </c>
      <c r="Z25" s="6" t="s">
        <v>46</v>
      </c>
      <c r="AA25" s="6" t="s">
        <v>48</v>
      </c>
      <c r="AB25" s="8">
        <v>1</v>
      </c>
      <c r="AC25" s="8">
        <v>1</v>
      </c>
      <c r="AD25" s="9">
        <v>1</v>
      </c>
      <c r="AE25" s="9">
        <v>1</v>
      </c>
      <c r="AF25" s="17">
        <f t="shared" si="1"/>
        <v>4</v>
      </c>
      <c r="AG25" s="1">
        <f t="shared" si="2"/>
        <v>12</v>
      </c>
      <c r="AH25" s="10">
        <v>1</v>
      </c>
      <c r="AI25" s="10">
        <v>1</v>
      </c>
      <c r="AJ25" s="10">
        <v>0</v>
      </c>
      <c r="AK25" s="27">
        <f t="shared" si="3"/>
        <v>2</v>
      </c>
      <c r="AL25" s="1">
        <f t="shared" si="4"/>
        <v>8</v>
      </c>
      <c r="AM25" s="11">
        <v>1</v>
      </c>
      <c r="AN25" s="11">
        <v>1</v>
      </c>
      <c r="AO25" s="26">
        <f t="shared" si="5"/>
        <v>2</v>
      </c>
      <c r="AP25" s="1">
        <f t="shared" si="6"/>
        <v>12</v>
      </c>
      <c r="AQ25" s="1">
        <f t="shared" si="7"/>
        <v>12</v>
      </c>
      <c r="AR25" s="12">
        <v>911606</v>
      </c>
      <c r="AS25" s="59" t="str">
        <f t="shared" si="8"/>
        <v>Alerte</v>
      </c>
      <c r="AT25" s="58" t="s">
        <v>515</v>
      </c>
    </row>
    <row r="26" spans="1:46" s="2" customFormat="1" ht="30" hidden="1" x14ac:dyDescent="0.25">
      <c r="A26" s="3" t="s">
        <v>322</v>
      </c>
      <c r="B26" s="3" t="s">
        <v>168</v>
      </c>
      <c r="C26" s="3" t="s">
        <v>307</v>
      </c>
      <c r="D26" s="3" t="s">
        <v>308</v>
      </c>
      <c r="E26" s="4" t="s">
        <v>323</v>
      </c>
      <c r="F26" s="5">
        <v>0</v>
      </c>
      <c r="G26" s="5">
        <v>1</v>
      </c>
      <c r="H26" s="5">
        <v>0</v>
      </c>
      <c r="I26" s="5">
        <v>0</v>
      </c>
      <c r="J26" s="5">
        <v>0</v>
      </c>
      <c r="K26" s="5">
        <v>0</v>
      </c>
      <c r="L26" s="5">
        <v>0</v>
      </c>
      <c r="M26" s="5">
        <v>0</v>
      </c>
      <c r="N26" s="5">
        <v>0</v>
      </c>
      <c r="O26" s="5">
        <v>0</v>
      </c>
      <c r="P26" s="5">
        <v>0</v>
      </c>
      <c r="Q26" s="5">
        <v>0</v>
      </c>
      <c r="R26" s="5">
        <v>0</v>
      </c>
      <c r="S26" s="227">
        <v>0.71</v>
      </c>
      <c r="T26" s="227" t="str">
        <f t="shared" si="0"/>
        <v>Isolée</v>
      </c>
      <c r="U26" s="6" t="s">
        <v>46</v>
      </c>
      <c r="V26" s="6" t="s">
        <v>46</v>
      </c>
      <c r="W26" s="7"/>
      <c r="X26" s="7">
        <v>2005</v>
      </c>
      <c r="Y26" s="7" t="s">
        <v>11</v>
      </c>
      <c r="Z26" s="6" t="s">
        <v>46</v>
      </c>
      <c r="AA26" s="6" t="s">
        <v>48</v>
      </c>
      <c r="AB26" s="8">
        <v>1</v>
      </c>
      <c r="AC26" s="9">
        <v>3</v>
      </c>
      <c r="AD26" s="9">
        <v>1</v>
      </c>
      <c r="AE26" s="9">
        <v>1</v>
      </c>
      <c r="AF26" s="17">
        <f t="shared" si="1"/>
        <v>6</v>
      </c>
      <c r="AG26" s="1">
        <f t="shared" si="2"/>
        <v>18</v>
      </c>
      <c r="AH26" s="10">
        <v>1</v>
      </c>
      <c r="AI26" s="10">
        <v>1</v>
      </c>
      <c r="AJ26" s="10">
        <v>0</v>
      </c>
      <c r="AK26" s="27">
        <f t="shared" si="3"/>
        <v>2</v>
      </c>
      <c r="AL26" s="1">
        <f t="shared" si="4"/>
        <v>8</v>
      </c>
      <c r="AM26" s="11">
        <v>1</v>
      </c>
      <c r="AN26" s="11">
        <v>1</v>
      </c>
      <c r="AO26" s="26">
        <f t="shared" si="5"/>
        <v>2</v>
      </c>
      <c r="AP26" s="1">
        <f t="shared" si="6"/>
        <v>12</v>
      </c>
      <c r="AQ26" s="1">
        <f t="shared" si="7"/>
        <v>18</v>
      </c>
      <c r="AR26" s="12">
        <v>384673</v>
      </c>
      <c r="AS26" s="59" t="str">
        <f t="shared" si="8"/>
        <v>Alerte</v>
      </c>
      <c r="AT26" s="58" t="s">
        <v>515</v>
      </c>
    </row>
    <row r="27" spans="1:46" s="2" customFormat="1" ht="30" hidden="1" x14ac:dyDescent="0.25">
      <c r="A27" s="17"/>
      <c r="B27" s="3" t="s">
        <v>421</v>
      </c>
      <c r="C27" s="3" t="s">
        <v>422</v>
      </c>
      <c r="D27" s="3" t="s">
        <v>423</v>
      </c>
      <c r="E27" s="4" t="s">
        <v>424</v>
      </c>
      <c r="F27" s="5">
        <v>0</v>
      </c>
      <c r="G27" s="5">
        <v>0</v>
      </c>
      <c r="H27" s="5">
        <v>0</v>
      </c>
      <c r="I27" s="5">
        <v>0</v>
      </c>
      <c r="J27" s="5">
        <v>1</v>
      </c>
      <c r="K27" s="5">
        <v>0</v>
      </c>
      <c r="L27" s="5">
        <v>0</v>
      </c>
      <c r="M27" s="5">
        <v>0</v>
      </c>
      <c r="N27" s="5">
        <v>0</v>
      </c>
      <c r="O27" s="5">
        <v>0</v>
      </c>
      <c r="P27" s="5">
        <v>0</v>
      </c>
      <c r="Q27" s="5">
        <v>0</v>
      </c>
      <c r="R27" s="5">
        <v>0</v>
      </c>
      <c r="S27" s="227">
        <v>0.09</v>
      </c>
      <c r="T27" s="227" t="str">
        <f t="shared" si="0"/>
        <v>Isolée</v>
      </c>
      <c r="U27" s="6" t="s">
        <v>46</v>
      </c>
      <c r="V27" s="6" t="s">
        <v>46</v>
      </c>
      <c r="W27" s="7"/>
      <c r="X27" s="7">
        <v>2013</v>
      </c>
      <c r="Y27" s="7" t="s">
        <v>13</v>
      </c>
      <c r="Z27" s="6" t="s">
        <v>46</v>
      </c>
      <c r="AA27" s="6" t="s">
        <v>48</v>
      </c>
      <c r="AB27" s="8">
        <v>3</v>
      </c>
      <c r="AC27" s="8">
        <v>1</v>
      </c>
      <c r="AD27" s="9">
        <v>1</v>
      </c>
      <c r="AE27" s="9">
        <v>2</v>
      </c>
      <c r="AF27" s="17">
        <f t="shared" si="1"/>
        <v>7</v>
      </c>
      <c r="AG27" s="1">
        <f t="shared" si="2"/>
        <v>21</v>
      </c>
      <c r="AH27" s="10">
        <v>1</v>
      </c>
      <c r="AI27" s="10">
        <v>1</v>
      </c>
      <c r="AJ27" s="10">
        <v>0</v>
      </c>
      <c r="AK27" s="27">
        <f t="shared" si="3"/>
        <v>2</v>
      </c>
      <c r="AL27" s="1">
        <f t="shared" si="4"/>
        <v>8</v>
      </c>
      <c r="AM27" s="11">
        <v>1</v>
      </c>
      <c r="AN27" s="11">
        <v>1</v>
      </c>
      <c r="AO27" s="26">
        <f t="shared" si="5"/>
        <v>2</v>
      </c>
      <c r="AP27" s="1">
        <f t="shared" si="6"/>
        <v>12</v>
      </c>
      <c r="AQ27" s="1">
        <f t="shared" si="7"/>
        <v>21</v>
      </c>
      <c r="AR27" s="12">
        <v>269178</v>
      </c>
      <c r="AS27" s="59" t="str">
        <f t="shared" si="8"/>
        <v>Alerte</v>
      </c>
      <c r="AT27" s="58" t="s">
        <v>515</v>
      </c>
    </row>
    <row r="28" spans="1:46" s="2" customFormat="1" ht="30" hidden="1" x14ac:dyDescent="0.25">
      <c r="A28" s="17"/>
      <c r="B28" s="3" t="s">
        <v>168</v>
      </c>
      <c r="C28" s="3" t="s">
        <v>169</v>
      </c>
      <c r="D28" s="3" t="s">
        <v>188</v>
      </c>
      <c r="E28" s="4" t="s">
        <v>196</v>
      </c>
      <c r="F28" s="5">
        <v>0</v>
      </c>
      <c r="G28" s="5">
        <v>0</v>
      </c>
      <c r="H28" s="5">
        <v>0</v>
      </c>
      <c r="I28" s="5">
        <v>0</v>
      </c>
      <c r="J28" s="5">
        <v>1</v>
      </c>
      <c r="K28" s="5">
        <v>0</v>
      </c>
      <c r="L28" s="5">
        <v>0</v>
      </c>
      <c r="M28" s="5">
        <v>0</v>
      </c>
      <c r="N28" s="5">
        <v>0</v>
      </c>
      <c r="O28" s="5">
        <v>0</v>
      </c>
      <c r="P28" s="5">
        <v>0</v>
      </c>
      <c r="Q28" s="5">
        <v>0</v>
      </c>
      <c r="R28" s="5">
        <v>0</v>
      </c>
      <c r="S28" s="227">
        <v>0.06</v>
      </c>
      <c r="T28" s="227" t="str">
        <f t="shared" si="0"/>
        <v>Isolée</v>
      </c>
      <c r="U28" s="6" t="s">
        <v>46</v>
      </c>
      <c r="V28" s="6" t="s">
        <v>46</v>
      </c>
      <c r="W28" s="7"/>
      <c r="X28" s="7">
        <v>2002</v>
      </c>
      <c r="Y28" s="7" t="s">
        <v>12</v>
      </c>
      <c r="Z28" s="6" t="s">
        <v>46</v>
      </c>
      <c r="AA28" s="6" t="s">
        <v>48</v>
      </c>
      <c r="AB28" s="8">
        <v>1</v>
      </c>
      <c r="AC28" s="8">
        <v>1</v>
      </c>
      <c r="AD28" s="9">
        <v>1</v>
      </c>
      <c r="AE28" s="9">
        <v>1</v>
      </c>
      <c r="AF28" s="17">
        <f t="shared" si="1"/>
        <v>4</v>
      </c>
      <c r="AG28" s="1">
        <f t="shared" si="2"/>
        <v>12</v>
      </c>
      <c r="AH28" s="10">
        <v>1</v>
      </c>
      <c r="AI28" s="10">
        <v>1</v>
      </c>
      <c r="AJ28" s="10">
        <v>0</v>
      </c>
      <c r="AK28" s="27">
        <f t="shared" si="3"/>
        <v>2</v>
      </c>
      <c r="AL28" s="1">
        <f t="shared" si="4"/>
        <v>8</v>
      </c>
      <c r="AM28" s="11">
        <v>1</v>
      </c>
      <c r="AN28" s="11">
        <v>1</v>
      </c>
      <c r="AO28" s="26">
        <f t="shared" si="5"/>
        <v>2</v>
      </c>
      <c r="AP28" s="1">
        <f t="shared" si="6"/>
        <v>12</v>
      </c>
      <c r="AQ28" s="1">
        <f t="shared" si="7"/>
        <v>12</v>
      </c>
      <c r="AR28" s="12">
        <v>243063</v>
      </c>
      <c r="AS28" s="59" t="str">
        <f t="shared" si="8"/>
        <v>Alerte</v>
      </c>
      <c r="AT28" s="58" t="s">
        <v>515</v>
      </c>
    </row>
    <row r="29" spans="1:46" s="2" customFormat="1" ht="30" hidden="1" x14ac:dyDescent="0.25">
      <c r="A29" s="17"/>
      <c r="B29" s="3" t="s">
        <v>168</v>
      </c>
      <c r="C29" s="3" t="s">
        <v>169</v>
      </c>
      <c r="D29" s="3" t="s">
        <v>252</v>
      </c>
      <c r="E29" s="4" t="s">
        <v>484</v>
      </c>
      <c r="F29" s="5">
        <v>0</v>
      </c>
      <c r="G29" s="5">
        <v>0</v>
      </c>
      <c r="H29" s="5">
        <v>0</v>
      </c>
      <c r="I29" s="5">
        <v>0</v>
      </c>
      <c r="J29" s="5">
        <v>1</v>
      </c>
      <c r="K29" s="5">
        <v>0</v>
      </c>
      <c r="L29" s="5">
        <v>1</v>
      </c>
      <c r="M29" s="5">
        <v>1</v>
      </c>
      <c r="N29" s="5">
        <v>1</v>
      </c>
      <c r="O29" s="5">
        <v>0</v>
      </c>
      <c r="P29" s="5">
        <v>0</v>
      </c>
      <c r="Q29" s="5">
        <v>0</v>
      </c>
      <c r="R29" s="5">
        <v>0</v>
      </c>
      <c r="S29" s="227">
        <v>0.03</v>
      </c>
      <c r="T29" s="227" t="str">
        <f t="shared" si="0"/>
        <v>Isolée</v>
      </c>
      <c r="U29" s="6" t="s">
        <v>46</v>
      </c>
      <c r="V29" s="6" t="s">
        <v>46</v>
      </c>
      <c r="W29" s="7"/>
      <c r="X29" s="7" t="s">
        <v>49</v>
      </c>
      <c r="Y29" s="7" t="s">
        <v>49</v>
      </c>
      <c r="Z29" s="6" t="s">
        <v>46</v>
      </c>
      <c r="AA29" s="6" t="s">
        <v>48</v>
      </c>
      <c r="AB29" s="8">
        <v>1</v>
      </c>
      <c r="AC29" s="8">
        <v>1</v>
      </c>
      <c r="AD29" s="9">
        <v>1</v>
      </c>
      <c r="AE29" s="9">
        <v>1</v>
      </c>
      <c r="AF29" s="17">
        <f t="shared" si="1"/>
        <v>4</v>
      </c>
      <c r="AG29" s="1">
        <f t="shared" si="2"/>
        <v>12</v>
      </c>
      <c r="AH29" s="10">
        <v>1</v>
      </c>
      <c r="AI29" s="10">
        <v>1</v>
      </c>
      <c r="AJ29" s="10">
        <v>0</v>
      </c>
      <c r="AK29" s="27">
        <f t="shared" si="3"/>
        <v>2</v>
      </c>
      <c r="AL29" s="1">
        <f t="shared" si="4"/>
        <v>8</v>
      </c>
      <c r="AM29" s="11">
        <v>1</v>
      </c>
      <c r="AN29" s="11">
        <v>1</v>
      </c>
      <c r="AO29" s="26">
        <f t="shared" si="5"/>
        <v>2</v>
      </c>
      <c r="AP29" s="1">
        <f t="shared" si="6"/>
        <v>12</v>
      </c>
      <c r="AQ29" s="1">
        <f t="shared" si="7"/>
        <v>12</v>
      </c>
      <c r="AR29" s="12">
        <v>727311</v>
      </c>
      <c r="AS29" s="59" t="str">
        <f t="shared" si="8"/>
        <v>Alerte</v>
      </c>
      <c r="AT29" s="58" t="s">
        <v>515</v>
      </c>
    </row>
    <row r="30" spans="1:46" s="2" customFormat="1" ht="30" hidden="1" x14ac:dyDescent="0.25">
      <c r="A30" s="17"/>
      <c r="B30" s="3" t="s">
        <v>168</v>
      </c>
      <c r="C30" s="3" t="s">
        <v>169</v>
      </c>
      <c r="D30" s="3" t="s">
        <v>252</v>
      </c>
      <c r="E30" s="4" t="s">
        <v>254</v>
      </c>
      <c r="F30" s="5">
        <v>0</v>
      </c>
      <c r="G30" s="5">
        <v>0</v>
      </c>
      <c r="H30" s="5">
        <v>0</v>
      </c>
      <c r="I30" s="5">
        <v>0</v>
      </c>
      <c r="J30" s="5">
        <v>0</v>
      </c>
      <c r="K30" s="5">
        <v>0</v>
      </c>
      <c r="L30" s="5">
        <v>1</v>
      </c>
      <c r="M30" s="5">
        <v>0</v>
      </c>
      <c r="N30" s="5">
        <v>0</v>
      </c>
      <c r="O30" s="5">
        <v>0</v>
      </c>
      <c r="P30" s="5">
        <v>0</v>
      </c>
      <c r="Q30" s="5">
        <v>0</v>
      </c>
      <c r="R30" s="5">
        <v>0</v>
      </c>
      <c r="S30" s="227">
        <v>0.06</v>
      </c>
      <c r="T30" s="227" t="str">
        <f t="shared" si="0"/>
        <v>Isolée</v>
      </c>
      <c r="U30" s="6" t="s">
        <v>46</v>
      </c>
      <c r="V30" s="6" t="s">
        <v>46</v>
      </c>
      <c r="W30" s="7"/>
      <c r="X30" s="7">
        <v>2013</v>
      </c>
      <c r="Y30" s="7" t="s">
        <v>14</v>
      </c>
      <c r="Z30" s="6" t="s">
        <v>46</v>
      </c>
      <c r="AA30" s="6" t="s">
        <v>48</v>
      </c>
      <c r="AB30" s="8">
        <v>2</v>
      </c>
      <c r="AC30" s="8">
        <v>1</v>
      </c>
      <c r="AD30" s="9">
        <v>1</v>
      </c>
      <c r="AE30" s="9">
        <v>1</v>
      </c>
      <c r="AF30" s="17">
        <f t="shared" si="1"/>
        <v>5</v>
      </c>
      <c r="AG30" s="1">
        <f t="shared" si="2"/>
        <v>15</v>
      </c>
      <c r="AH30" s="10">
        <v>1</v>
      </c>
      <c r="AI30" s="10">
        <v>1</v>
      </c>
      <c r="AJ30" s="10">
        <v>0</v>
      </c>
      <c r="AK30" s="27">
        <f t="shared" si="3"/>
        <v>2</v>
      </c>
      <c r="AL30" s="1">
        <f t="shared" si="4"/>
        <v>8</v>
      </c>
      <c r="AM30" s="11">
        <v>1</v>
      </c>
      <c r="AN30" s="11">
        <v>1</v>
      </c>
      <c r="AO30" s="26">
        <f t="shared" si="5"/>
        <v>2</v>
      </c>
      <c r="AP30" s="1">
        <f t="shared" si="6"/>
        <v>12</v>
      </c>
      <c r="AQ30" s="1">
        <f t="shared" si="7"/>
        <v>15</v>
      </c>
      <c r="AR30" s="12">
        <v>246191</v>
      </c>
      <c r="AS30" s="59" t="str">
        <f t="shared" si="8"/>
        <v>Alerte</v>
      </c>
      <c r="AT30" s="58" t="s">
        <v>515</v>
      </c>
    </row>
    <row r="31" spans="1:46" s="2" customFormat="1" ht="30" hidden="1" x14ac:dyDescent="0.25">
      <c r="A31" s="3" t="s">
        <v>492</v>
      </c>
      <c r="B31" s="3" t="s">
        <v>42</v>
      </c>
      <c r="C31" s="3" t="s">
        <v>431</v>
      </c>
      <c r="D31" s="3" t="s">
        <v>440</v>
      </c>
      <c r="E31" s="4" t="s">
        <v>493</v>
      </c>
      <c r="F31" s="5">
        <v>0</v>
      </c>
      <c r="G31" s="5" t="s">
        <v>49</v>
      </c>
      <c r="H31" s="5">
        <v>1</v>
      </c>
      <c r="I31" s="5" t="s">
        <v>49</v>
      </c>
      <c r="J31" s="5" t="s">
        <v>49</v>
      </c>
      <c r="K31" s="5">
        <v>0</v>
      </c>
      <c r="L31" s="5">
        <v>0</v>
      </c>
      <c r="M31" s="5">
        <v>0</v>
      </c>
      <c r="N31" s="5">
        <v>0</v>
      </c>
      <c r="O31" s="5">
        <v>0</v>
      </c>
      <c r="P31" s="5">
        <v>0</v>
      </c>
      <c r="Q31" s="5">
        <v>0</v>
      </c>
      <c r="R31" s="5">
        <v>0</v>
      </c>
      <c r="S31" s="228">
        <v>0.36</v>
      </c>
      <c r="T31" s="227" t="str">
        <f t="shared" si="0"/>
        <v>Isolée</v>
      </c>
      <c r="U31" s="6" t="s">
        <v>46</v>
      </c>
      <c r="V31" s="6" t="s">
        <v>46</v>
      </c>
      <c r="W31" s="7"/>
      <c r="X31" s="7">
        <v>2011</v>
      </c>
      <c r="Y31" s="7" t="s">
        <v>10</v>
      </c>
      <c r="Z31" s="6" t="s">
        <v>46</v>
      </c>
      <c r="AA31" s="6" t="s">
        <v>48</v>
      </c>
      <c r="AB31" s="8">
        <v>1</v>
      </c>
      <c r="AC31" s="8">
        <v>3</v>
      </c>
      <c r="AD31" s="9">
        <v>1</v>
      </c>
      <c r="AE31" s="9">
        <v>1</v>
      </c>
      <c r="AF31" s="17">
        <f t="shared" si="1"/>
        <v>6</v>
      </c>
      <c r="AG31" s="1">
        <f t="shared" si="2"/>
        <v>18</v>
      </c>
      <c r="AH31" s="10">
        <v>1</v>
      </c>
      <c r="AI31" s="10">
        <v>1</v>
      </c>
      <c r="AJ31" s="10">
        <v>0</v>
      </c>
      <c r="AK31" s="27">
        <f t="shared" si="3"/>
        <v>2</v>
      </c>
      <c r="AL31" s="1">
        <f t="shared" si="4"/>
        <v>8</v>
      </c>
      <c r="AM31" s="11">
        <v>1</v>
      </c>
      <c r="AN31" s="11">
        <v>1</v>
      </c>
      <c r="AO31" s="26">
        <f t="shared" si="5"/>
        <v>2</v>
      </c>
      <c r="AP31" s="1">
        <f t="shared" si="6"/>
        <v>12</v>
      </c>
      <c r="AQ31" s="1">
        <f t="shared" si="7"/>
        <v>18</v>
      </c>
      <c r="AR31" s="12">
        <v>837382</v>
      </c>
      <c r="AS31" s="59" t="str">
        <f t="shared" si="8"/>
        <v>Alerte</v>
      </c>
      <c r="AT31" s="58" t="s">
        <v>515</v>
      </c>
    </row>
    <row r="32" spans="1:46" s="2" customFormat="1" ht="45" x14ac:dyDescent="0.25">
      <c r="A32" s="3" t="s">
        <v>93</v>
      </c>
      <c r="B32" s="3" t="s">
        <v>42</v>
      </c>
      <c r="C32" s="3" t="s">
        <v>74</v>
      </c>
      <c r="D32" s="3" t="s">
        <v>83</v>
      </c>
      <c r="E32" s="4" t="s">
        <v>94</v>
      </c>
      <c r="F32" s="5">
        <v>0</v>
      </c>
      <c r="G32" s="5">
        <v>1</v>
      </c>
      <c r="H32" s="5">
        <v>1</v>
      </c>
      <c r="I32" s="5">
        <v>1</v>
      </c>
      <c r="J32" s="5">
        <v>1</v>
      </c>
      <c r="K32" s="5">
        <v>0</v>
      </c>
      <c r="L32" s="5">
        <v>1</v>
      </c>
      <c r="M32" s="5">
        <v>1</v>
      </c>
      <c r="N32" s="5">
        <v>1</v>
      </c>
      <c r="O32" s="5">
        <v>1</v>
      </c>
      <c r="P32" s="5">
        <v>1</v>
      </c>
      <c r="Q32" s="5">
        <v>0</v>
      </c>
      <c r="R32" s="5">
        <v>0</v>
      </c>
      <c r="S32" s="227">
        <v>0.99</v>
      </c>
      <c r="T32" s="227" t="str">
        <f t="shared" si="0"/>
        <v>Isolée</v>
      </c>
      <c r="U32" s="6" t="s">
        <v>46</v>
      </c>
      <c r="V32" s="6" t="s">
        <v>46</v>
      </c>
      <c r="W32" s="7"/>
      <c r="X32" s="7">
        <v>2003</v>
      </c>
      <c r="Y32" s="7" t="s">
        <v>9</v>
      </c>
      <c r="Z32" s="6" t="s">
        <v>46</v>
      </c>
      <c r="AA32" s="6" t="s">
        <v>48</v>
      </c>
      <c r="AB32" s="8">
        <v>3</v>
      </c>
      <c r="AC32" s="8">
        <v>3</v>
      </c>
      <c r="AD32" s="9">
        <v>3</v>
      </c>
      <c r="AE32" s="9">
        <v>3</v>
      </c>
      <c r="AF32" s="17">
        <f t="shared" si="1"/>
        <v>12</v>
      </c>
      <c r="AG32" s="1">
        <f t="shared" si="2"/>
        <v>36</v>
      </c>
      <c r="AH32" s="10">
        <v>3</v>
      </c>
      <c r="AI32" s="10">
        <v>3</v>
      </c>
      <c r="AJ32" s="10">
        <v>3</v>
      </c>
      <c r="AK32" s="27">
        <f t="shared" si="3"/>
        <v>9</v>
      </c>
      <c r="AL32" s="1">
        <f t="shared" si="4"/>
        <v>36</v>
      </c>
      <c r="AM32" s="11">
        <v>3</v>
      </c>
      <c r="AN32" s="11">
        <v>3</v>
      </c>
      <c r="AO32" s="26">
        <f t="shared" si="5"/>
        <v>6</v>
      </c>
      <c r="AP32" s="1">
        <f t="shared" si="6"/>
        <v>36</v>
      </c>
      <c r="AQ32" s="1">
        <f t="shared" si="7"/>
        <v>36</v>
      </c>
      <c r="AR32" s="12">
        <v>2747</v>
      </c>
      <c r="AS32" s="59" t="str">
        <f t="shared" si="8"/>
        <v>Emergente</v>
      </c>
      <c r="AT32" s="58" t="s">
        <v>523</v>
      </c>
    </row>
    <row r="33" spans="1:46" s="2" customFormat="1" ht="30" hidden="1" x14ac:dyDescent="0.25">
      <c r="A33" s="3" t="s">
        <v>95</v>
      </c>
      <c r="B33" s="3" t="s">
        <v>42</v>
      </c>
      <c r="C33" s="3" t="s">
        <v>74</v>
      </c>
      <c r="D33" s="3" t="s">
        <v>83</v>
      </c>
      <c r="E33" s="4" t="s">
        <v>96</v>
      </c>
      <c r="F33" s="5">
        <v>0</v>
      </c>
      <c r="G33" s="5">
        <v>0</v>
      </c>
      <c r="H33" s="5">
        <v>1</v>
      </c>
      <c r="I33" s="5">
        <v>0</v>
      </c>
      <c r="J33" s="5">
        <v>1</v>
      </c>
      <c r="K33" s="5">
        <v>0</v>
      </c>
      <c r="L33" s="5">
        <v>0</v>
      </c>
      <c r="M33" s="5">
        <v>0</v>
      </c>
      <c r="N33" s="5">
        <v>0</v>
      </c>
      <c r="O33" s="5">
        <v>0</v>
      </c>
      <c r="P33" s="5">
        <v>0</v>
      </c>
      <c r="Q33" s="5">
        <v>0</v>
      </c>
      <c r="R33" s="5">
        <v>0</v>
      </c>
      <c r="S33" s="227">
        <v>0.99</v>
      </c>
      <c r="T33" s="227" t="str">
        <f t="shared" si="0"/>
        <v>Isolée</v>
      </c>
      <c r="U33" s="6" t="s">
        <v>46</v>
      </c>
      <c r="V33" s="6" t="s">
        <v>46</v>
      </c>
      <c r="W33" s="7"/>
      <c r="X33" s="7">
        <v>2010</v>
      </c>
      <c r="Y33" s="7" t="s">
        <v>12</v>
      </c>
      <c r="Z33" s="6" t="s">
        <v>46</v>
      </c>
      <c r="AA33" s="6" t="s">
        <v>48</v>
      </c>
      <c r="AB33" s="8">
        <v>3</v>
      </c>
      <c r="AC33" s="8">
        <v>2</v>
      </c>
      <c r="AD33" s="9">
        <v>1</v>
      </c>
      <c r="AE33" s="9">
        <v>1</v>
      </c>
      <c r="AF33" s="17">
        <f t="shared" si="1"/>
        <v>7</v>
      </c>
      <c r="AG33" s="1">
        <f t="shared" si="2"/>
        <v>21</v>
      </c>
      <c r="AH33" s="10">
        <v>1</v>
      </c>
      <c r="AI33" s="10">
        <v>1</v>
      </c>
      <c r="AJ33" s="10">
        <v>0</v>
      </c>
      <c r="AK33" s="27">
        <f t="shared" si="3"/>
        <v>2</v>
      </c>
      <c r="AL33" s="1">
        <f t="shared" si="4"/>
        <v>8</v>
      </c>
      <c r="AM33" s="11">
        <v>1</v>
      </c>
      <c r="AN33" s="11">
        <v>1</v>
      </c>
      <c r="AO33" s="26">
        <f t="shared" si="5"/>
        <v>2</v>
      </c>
      <c r="AP33" s="1">
        <f t="shared" si="6"/>
        <v>12</v>
      </c>
      <c r="AQ33" s="1">
        <f t="shared" si="7"/>
        <v>21</v>
      </c>
      <c r="AR33" s="12">
        <v>2750</v>
      </c>
      <c r="AS33" s="59" t="str">
        <f t="shared" si="8"/>
        <v>Alerte</v>
      </c>
      <c r="AT33" s="58" t="s">
        <v>515</v>
      </c>
    </row>
    <row r="34" spans="1:46" s="2" customFormat="1" ht="30" hidden="1" x14ac:dyDescent="0.25">
      <c r="A34" s="17"/>
      <c r="B34" s="3" t="s">
        <v>168</v>
      </c>
      <c r="C34" s="3" t="s">
        <v>169</v>
      </c>
      <c r="D34" s="3" t="s">
        <v>188</v>
      </c>
      <c r="E34" s="4" t="s">
        <v>197</v>
      </c>
      <c r="F34" s="5">
        <v>0</v>
      </c>
      <c r="G34" s="5">
        <v>0</v>
      </c>
      <c r="H34" s="5">
        <v>1</v>
      </c>
      <c r="I34" s="5">
        <v>0</v>
      </c>
      <c r="J34" s="5">
        <v>0</v>
      </c>
      <c r="K34" s="5">
        <v>0</v>
      </c>
      <c r="L34" s="5">
        <v>0</v>
      </c>
      <c r="M34" s="5">
        <v>0</v>
      </c>
      <c r="N34" s="5">
        <v>0</v>
      </c>
      <c r="O34" s="5">
        <v>0</v>
      </c>
      <c r="P34" s="5">
        <v>0</v>
      </c>
      <c r="Q34" s="5">
        <v>0</v>
      </c>
      <c r="R34" s="5">
        <v>0</v>
      </c>
      <c r="S34" s="227">
        <v>0.03</v>
      </c>
      <c r="T34" s="227" t="str">
        <f t="shared" si="0"/>
        <v>Isolée</v>
      </c>
      <c r="U34" s="6" t="s">
        <v>46</v>
      </c>
      <c r="V34" s="6" t="s">
        <v>46</v>
      </c>
      <c r="W34" s="7"/>
      <c r="X34" s="7">
        <v>2015</v>
      </c>
      <c r="Y34" s="7" t="s">
        <v>10</v>
      </c>
      <c r="Z34" s="6" t="s">
        <v>46</v>
      </c>
      <c r="AA34" s="6" t="s">
        <v>48</v>
      </c>
      <c r="AB34" s="8">
        <v>1</v>
      </c>
      <c r="AC34" s="8">
        <v>1</v>
      </c>
      <c r="AD34" s="9">
        <v>1</v>
      </c>
      <c r="AE34" s="9">
        <v>1</v>
      </c>
      <c r="AF34" s="17">
        <f t="shared" si="1"/>
        <v>4</v>
      </c>
      <c r="AG34" s="1">
        <f t="shared" si="2"/>
        <v>12</v>
      </c>
      <c r="AH34" s="10">
        <v>1</v>
      </c>
      <c r="AI34" s="10">
        <v>1</v>
      </c>
      <c r="AJ34" s="10">
        <v>0</v>
      </c>
      <c r="AK34" s="27">
        <f t="shared" si="3"/>
        <v>2</v>
      </c>
      <c r="AL34" s="1">
        <f t="shared" si="4"/>
        <v>8</v>
      </c>
      <c r="AM34" s="11">
        <v>1</v>
      </c>
      <c r="AN34" s="11">
        <v>1</v>
      </c>
      <c r="AO34" s="26">
        <f t="shared" si="5"/>
        <v>2</v>
      </c>
      <c r="AP34" s="1">
        <f t="shared" si="6"/>
        <v>12</v>
      </c>
      <c r="AQ34" s="1">
        <f t="shared" si="7"/>
        <v>12</v>
      </c>
      <c r="AR34" s="12">
        <v>819808</v>
      </c>
      <c r="AS34" s="59" t="str">
        <f t="shared" si="8"/>
        <v>Alerte</v>
      </c>
      <c r="AT34" s="58" t="s">
        <v>515</v>
      </c>
    </row>
    <row r="35" spans="1:46" s="2" customFormat="1" ht="45" hidden="1" x14ac:dyDescent="0.25">
      <c r="A35" s="3" t="s">
        <v>198</v>
      </c>
      <c r="B35" s="3" t="s">
        <v>168</v>
      </c>
      <c r="C35" s="3" t="s">
        <v>169</v>
      </c>
      <c r="D35" s="3" t="s">
        <v>188</v>
      </c>
      <c r="E35" s="4" t="s">
        <v>199</v>
      </c>
      <c r="F35" s="5">
        <v>0</v>
      </c>
      <c r="G35" s="5">
        <v>1</v>
      </c>
      <c r="H35" s="5">
        <v>0</v>
      </c>
      <c r="I35" s="5">
        <v>0</v>
      </c>
      <c r="J35" s="5">
        <v>0</v>
      </c>
      <c r="K35" s="5">
        <v>0</v>
      </c>
      <c r="L35" s="5">
        <v>0</v>
      </c>
      <c r="M35" s="5">
        <v>0</v>
      </c>
      <c r="N35" s="5">
        <v>0</v>
      </c>
      <c r="O35" s="5">
        <v>0</v>
      </c>
      <c r="P35" s="5">
        <v>0</v>
      </c>
      <c r="Q35" s="5">
        <v>0</v>
      </c>
      <c r="R35" s="5">
        <v>0</v>
      </c>
      <c r="S35" s="227">
        <v>0.03</v>
      </c>
      <c r="T35" s="227" t="str">
        <f t="shared" si="0"/>
        <v>Isolée</v>
      </c>
      <c r="U35" s="6" t="s">
        <v>46</v>
      </c>
      <c r="V35" s="6" t="s">
        <v>46</v>
      </c>
      <c r="W35" s="7"/>
      <c r="X35" s="7">
        <v>2007</v>
      </c>
      <c r="Y35" s="7" t="s">
        <v>9</v>
      </c>
      <c r="Z35" s="6" t="s">
        <v>46</v>
      </c>
      <c r="AA35" s="6" t="s">
        <v>48</v>
      </c>
      <c r="AB35" s="8">
        <v>2</v>
      </c>
      <c r="AC35" s="8">
        <v>0</v>
      </c>
      <c r="AD35" s="9">
        <v>1</v>
      </c>
      <c r="AE35" s="9">
        <v>1</v>
      </c>
      <c r="AF35" s="17">
        <f t="shared" si="1"/>
        <v>4</v>
      </c>
      <c r="AG35" s="1">
        <f t="shared" si="2"/>
        <v>12</v>
      </c>
      <c r="AH35" s="10">
        <v>3</v>
      </c>
      <c r="AI35" s="10">
        <v>1</v>
      </c>
      <c r="AJ35" s="10">
        <v>1</v>
      </c>
      <c r="AK35" s="27">
        <f t="shared" si="3"/>
        <v>5</v>
      </c>
      <c r="AL35" s="1">
        <f t="shared" si="4"/>
        <v>20</v>
      </c>
      <c r="AM35" s="11">
        <v>1</v>
      </c>
      <c r="AN35" s="11">
        <v>1</v>
      </c>
      <c r="AO35" s="26">
        <f t="shared" si="5"/>
        <v>2</v>
      </c>
      <c r="AP35" s="1">
        <f t="shared" si="6"/>
        <v>12</v>
      </c>
      <c r="AQ35" s="1">
        <f t="shared" si="7"/>
        <v>20</v>
      </c>
      <c r="AR35" s="12">
        <v>241893</v>
      </c>
      <c r="AS35" s="59" t="str">
        <f t="shared" si="8"/>
        <v>Alerte</v>
      </c>
      <c r="AT35" s="58" t="s">
        <v>522</v>
      </c>
    </row>
    <row r="36" spans="1:46" s="2" customFormat="1" ht="30" hidden="1" x14ac:dyDescent="0.25">
      <c r="A36" s="3" t="s">
        <v>452</v>
      </c>
      <c r="B36" s="3" t="s">
        <v>453</v>
      </c>
      <c r="C36" s="3" t="s">
        <v>454</v>
      </c>
      <c r="D36" s="3" t="s">
        <v>455</v>
      </c>
      <c r="E36" s="4" t="s">
        <v>456</v>
      </c>
      <c r="F36" s="5">
        <v>0</v>
      </c>
      <c r="G36" s="5">
        <v>0</v>
      </c>
      <c r="H36" s="5">
        <v>1</v>
      </c>
      <c r="I36" s="5">
        <v>0</v>
      </c>
      <c r="J36" s="5">
        <v>1</v>
      </c>
      <c r="K36" s="5">
        <v>0</v>
      </c>
      <c r="L36" s="5">
        <v>0</v>
      </c>
      <c r="M36" s="5">
        <v>0</v>
      </c>
      <c r="N36" s="5">
        <v>0</v>
      </c>
      <c r="O36" s="5">
        <v>0</v>
      </c>
      <c r="P36" s="5">
        <v>0</v>
      </c>
      <c r="Q36" s="5">
        <v>0</v>
      </c>
      <c r="R36" s="5">
        <v>0</v>
      </c>
      <c r="S36" s="227">
        <v>1.42</v>
      </c>
      <c r="T36" s="227" t="str">
        <f t="shared" si="0"/>
        <v>Isolée</v>
      </c>
      <c r="U36" s="6" t="s">
        <v>46</v>
      </c>
      <c r="V36" s="6" t="s">
        <v>46</v>
      </c>
      <c r="W36" s="7"/>
      <c r="X36" s="7">
        <v>2014</v>
      </c>
      <c r="Y36" s="7" t="s">
        <v>442</v>
      </c>
      <c r="Z36" s="6" t="s">
        <v>46</v>
      </c>
      <c r="AA36" s="6" t="s">
        <v>48</v>
      </c>
      <c r="AB36" s="8">
        <v>3</v>
      </c>
      <c r="AC36" s="8">
        <v>2</v>
      </c>
      <c r="AD36" s="9">
        <v>1</v>
      </c>
      <c r="AE36" s="9">
        <v>1</v>
      </c>
      <c r="AF36" s="17">
        <f t="shared" si="1"/>
        <v>7</v>
      </c>
      <c r="AG36" s="1">
        <f t="shared" si="2"/>
        <v>21</v>
      </c>
      <c r="AH36" s="10">
        <v>1</v>
      </c>
      <c r="AI36" s="10">
        <v>1</v>
      </c>
      <c r="AJ36" s="10">
        <v>1</v>
      </c>
      <c r="AK36" s="27">
        <f t="shared" si="3"/>
        <v>3</v>
      </c>
      <c r="AL36" s="1">
        <f t="shared" si="4"/>
        <v>12</v>
      </c>
      <c r="AM36" s="11">
        <v>1</v>
      </c>
      <c r="AN36" s="11">
        <v>1</v>
      </c>
      <c r="AO36" s="26">
        <f t="shared" si="5"/>
        <v>2</v>
      </c>
      <c r="AP36" s="1">
        <f t="shared" si="6"/>
        <v>12</v>
      </c>
      <c r="AQ36" s="1">
        <f t="shared" si="7"/>
        <v>21</v>
      </c>
      <c r="AR36" s="12">
        <v>28726</v>
      </c>
      <c r="AS36" s="59" t="str">
        <f t="shared" si="8"/>
        <v>Alerte</v>
      </c>
      <c r="AT36" s="58" t="s">
        <v>515</v>
      </c>
    </row>
    <row r="37" spans="1:46" s="2" customFormat="1" ht="45" hidden="1" x14ac:dyDescent="0.25">
      <c r="A37" s="3" t="s">
        <v>255</v>
      </c>
      <c r="B37" s="3" t="s">
        <v>168</v>
      </c>
      <c r="C37" s="3" t="s">
        <v>169</v>
      </c>
      <c r="D37" s="3" t="s">
        <v>252</v>
      </c>
      <c r="E37" s="4" t="s">
        <v>256</v>
      </c>
      <c r="F37" s="5">
        <v>1</v>
      </c>
      <c r="G37" s="5">
        <v>1</v>
      </c>
      <c r="H37" s="5">
        <v>1</v>
      </c>
      <c r="I37" s="5">
        <v>1</v>
      </c>
      <c r="J37" s="5">
        <v>1</v>
      </c>
      <c r="K37" s="5">
        <v>1</v>
      </c>
      <c r="L37" s="5">
        <v>1</v>
      </c>
      <c r="M37" s="5">
        <v>1</v>
      </c>
      <c r="N37" s="5">
        <v>1</v>
      </c>
      <c r="O37" s="5">
        <v>1</v>
      </c>
      <c r="P37" s="5">
        <v>1</v>
      </c>
      <c r="Q37" s="5">
        <v>1</v>
      </c>
      <c r="R37" s="5">
        <v>1</v>
      </c>
      <c r="S37" s="227">
        <v>13.42</v>
      </c>
      <c r="T37" s="227" t="str">
        <f t="shared" si="0"/>
        <v>Etendue</v>
      </c>
      <c r="U37" s="6" t="s">
        <v>46</v>
      </c>
      <c r="V37" s="6" t="s">
        <v>46</v>
      </c>
      <c r="W37" s="7"/>
      <c r="X37" s="7">
        <v>1997</v>
      </c>
      <c r="Y37" s="7" t="s">
        <v>257</v>
      </c>
      <c r="Z37" s="6" t="s">
        <v>46</v>
      </c>
      <c r="AA37" s="6" t="s">
        <v>48</v>
      </c>
      <c r="AB37" s="8">
        <v>3</v>
      </c>
      <c r="AC37" s="8">
        <v>1</v>
      </c>
      <c r="AD37" s="9">
        <v>1</v>
      </c>
      <c r="AE37" s="9">
        <v>1</v>
      </c>
      <c r="AF37" s="17">
        <f t="shared" si="1"/>
        <v>6</v>
      </c>
      <c r="AG37" s="1">
        <f t="shared" si="2"/>
        <v>18</v>
      </c>
      <c r="AH37" s="10">
        <v>2</v>
      </c>
      <c r="AI37" s="15">
        <v>1</v>
      </c>
      <c r="AJ37" s="10">
        <v>0</v>
      </c>
      <c r="AK37" s="27">
        <f t="shared" si="3"/>
        <v>3</v>
      </c>
      <c r="AL37" s="1">
        <f t="shared" si="4"/>
        <v>12</v>
      </c>
      <c r="AM37" s="11">
        <v>1</v>
      </c>
      <c r="AN37" s="11">
        <v>1</v>
      </c>
      <c r="AO37" s="26">
        <f t="shared" si="5"/>
        <v>2</v>
      </c>
      <c r="AP37" s="1">
        <f t="shared" si="6"/>
        <v>12</v>
      </c>
      <c r="AQ37" s="1">
        <f t="shared" si="7"/>
        <v>18</v>
      </c>
      <c r="AR37" s="12">
        <v>219796</v>
      </c>
      <c r="AS37" s="59" t="str">
        <f t="shared" si="8"/>
        <v>Non EEE</v>
      </c>
      <c r="AT37" s="58" t="s">
        <v>515</v>
      </c>
    </row>
    <row r="38" spans="1:46" s="2" customFormat="1" ht="30" hidden="1" x14ac:dyDescent="0.25">
      <c r="A38" s="17"/>
      <c r="B38" s="3" t="s">
        <v>421</v>
      </c>
      <c r="C38" s="3" t="s">
        <v>422</v>
      </c>
      <c r="D38" s="3" t="s">
        <v>423</v>
      </c>
      <c r="E38" s="4" t="s">
        <v>487</v>
      </c>
      <c r="F38" s="5">
        <v>0</v>
      </c>
      <c r="G38" s="5">
        <v>1</v>
      </c>
      <c r="H38" s="5">
        <v>1</v>
      </c>
      <c r="I38" s="5">
        <v>0</v>
      </c>
      <c r="J38" s="5">
        <v>0</v>
      </c>
      <c r="K38" s="5">
        <v>0</v>
      </c>
      <c r="L38" s="5">
        <v>1</v>
      </c>
      <c r="M38" s="5">
        <v>1</v>
      </c>
      <c r="N38" s="5">
        <v>0</v>
      </c>
      <c r="O38" s="5">
        <v>0</v>
      </c>
      <c r="P38" s="5">
        <v>0</v>
      </c>
      <c r="Q38" s="5">
        <v>1</v>
      </c>
      <c r="R38" s="5">
        <v>1</v>
      </c>
      <c r="S38" s="227">
        <v>0.75</v>
      </c>
      <c r="T38" s="227" t="str">
        <f t="shared" si="0"/>
        <v>Isolée</v>
      </c>
      <c r="U38" s="6" t="s">
        <v>46</v>
      </c>
      <c r="V38" s="6" t="s">
        <v>46</v>
      </c>
      <c r="W38" s="7"/>
      <c r="X38" s="7">
        <v>2013</v>
      </c>
      <c r="Y38" s="7" t="s">
        <v>9</v>
      </c>
      <c r="Z38" s="6" t="s">
        <v>46</v>
      </c>
      <c r="AA38" s="6" t="s">
        <v>48</v>
      </c>
      <c r="AB38" s="8">
        <v>3</v>
      </c>
      <c r="AC38" s="8">
        <v>2</v>
      </c>
      <c r="AD38" s="9">
        <v>2</v>
      </c>
      <c r="AE38" s="9">
        <v>2</v>
      </c>
      <c r="AF38" s="17">
        <f t="shared" si="1"/>
        <v>9</v>
      </c>
      <c r="AG38" s="1">
        <f t="shared" si="2"/>
        <v>27</v>
      </c>
      <c r="AH38" s="10">
        <v>1</v>
      </c>
      <c r="AI38" s="10">
        <v>1</v>
      </c>
      <c r="AJ38" s="10">
        <v>0</v>
      </c>
      <c r="AK38" s="27">
        <f t="shared" si="3"/>
        <v>2</v>
      </c>
      <c r="AL38" s="1">
        <f t="shared" si="4"/>
        <v>8</v>
      </c>
      <c r="AM38" s="11">
        <v>1</v>
      </c>
      <c r="AN38" s="11">
        <v>1</v>
      </c>
      <c r="AO38" s="26">
        <f t="shared" si="5"/>
        <v>2</v>
      </c>
      <c r="AP38" s="1">
        <f t="shared" si="6"/>
        <v>12</v>
      </c>
      <c r="AQ38" s="1">
        <f t="shared" si="7"/>
        <v>27</v>
      </c>
      <c r="AR38" s="12">
        <v>886697</v>
      </c>
      <c r="AS38" s="59" t="str">
        <f t="shared" si="8"/>
        <v>Alerte</v>
      </c>
      <c r="AT38" s="58" t="s">
        <v>515</v>
      </c>
    </row>
    <row r="39" spans="1:46" s="2" customFormat="1" ht="30" hidden="1" x14ac:dyDescent="0.25">
      <c r="A39" s="17"/>
      <c r="B39" s="3" t="s">
        <v>421</v>
      </c>
      <c r="C39" s="3" t="s">
        <v>422</v>
      </c>
      <c r="D39" s="3" t="s">
        <v>423</v>
      </c>
      <c r="E39" s="4" t="s">
        <v>425</v>
      </c>
      <c r="F39" s="5">
        <v>0</v>
      </c>
      <c r="G39" s="5">
        <v>0</v>
      </c>
      <c r="H39" s="5">
        <v>1</v>
      </c>
      <c r="I39" s="5">
        <v>0</v>
      </c>
      <c r="J39" s="5">
        <v>1</v>
      </c>
      <c r="K39" s="5">
        <v>0</v>
      </c>
      <c r="L39" s="5">
        <v>1</v>
      </c>
      <c r="M39" s="5">
        <v>1</v>
      </c>
      <c r="N39" s="5">
        <v>0</v>
      </c>
      <c r="O39" s="5">
        <v>0</v>
      </c>
      <c r="P39" s="5">
        <v>0</v>
      </c>
      <c r="Q39" s="5">
        <v>0</v>
      </c>
      <c r="R39" s="5">
        <v>0</v>
      </c>
      <c r="S39" s="227">
        <v>0.21</v>
      </c>
      <c r="T39" s="227" t="str">
        <f t="shared" si="0"/>
        <v>Isolée</v>
      </c>
      <c r="U39" s="6" t="s">
        <v>46</v>
      </c>
      <c r="V39" s="6" t="s">
        <v>46</v>
      </c>
      <c r="W39" s="7"/>
      <c r="X39" s="7">
        <v>2013</v>
      </c>
      <c r="Y39" s="7" t="s">
        <v>12</v>
      </c>
      <c r="Z39" s="6" t="s">
        <v>46</v>
      </c>
      <c r="AA39" s="6" t="s">
        <v>48</v>
      </c>
      <c r="AB39" s="8">
        <v>1</v>
      </c>
      <c r="AC39" s="8">
        <v>1</v>
      </c>
      <c r="AD39" s="9">
        <v>1</v>
      </c>
      <c r="AE39" s="9">
        <v>2</v>
      </c>
      <c r="AF39" s="17">
        <f t="shared" si="1"/>
        <v>5</v>
      </c>
      <c r="AG39" s="1">
        <f t="shared" si="2"/>
        <v>15</v>
      </c>
      <c r="AH39" s="10">
        <v>1</v>
      </c>
      <c r="AI39" s="10">
        <v>1</v>
      </c>
      <c r="AJ39" s="10">
        <v>0</v>
      </c>
      <c r="AK39" s="27">
        <f t="shared" si="3"/>
        <v>2</v>
      </c>
      <c r="AL39" s="1">
        <f t="shared" si="4"/>
        <v>8</v>
      </c>
      <c r="AM39" s="11">
        <v>1</v>
      </c>
      <c r="AN39" s="11">
        <v>1</v>
      </c>
      <c r="AO39" s="26">
        <f t="shared" si="5"/>
        <v>2</v>
      </c>
      <c r="AP39" s="1">
        <f t="shared" si="6"/>
        <v>12</v>
      </c>
      <c r="AQ39" s="1">
        <f t="shared" si="7"/>
        <v>15</v>
      </c>
      <c r="AR39" s="12">
        <v>848626</v>
      </c>
      <c r="AS39" s="59" t="str">
        <f t="shared" si="8"/>
        <v>Alerte</v>
      </c>
      <c r="AT39" s="58" t="s">
        <v>515</v>
      </c>
    </row>
    <row r="40" spans="1:46" s="2" customFormat="1" ht="45" hidden="1" x14ac:dyDescent="0.25">
      <c r="A40" s="3" t="s">
        <v>324</v>
      </c>
      <c r="B40" s="3" t="s">
        <v>168</v>
      </c>
      <c r="C40" s="3" t="s">
        <v>310</v>
      </c>
      <c r="D40" s="3" t="s">
        <v>320</v>
      </c>
      <c r="E40" s="4" t="s">
        <v>325</v>
      </c>
      <c r="F40" s="5">
        <v>0</v>
      </c>
      <c r="G40" s="5">
        <v>1</v>
      </c>
      <c r="H40" s="5">
        <v>1</v>
      </c>
      <c r="I40" s="5">
        <v>1</v>
      </c>
      <c r="J40" s="5">
        <v>1</v>
      </c>
      <c r="K40" s="5">
        <v>0</v>
      </c>
      <c r="L40" s="5">
        <v>0</v>
      </c>
      <c r="M40" s="5">
        <v>0</v>
      </c>
      <c r="N40" s="5">
        <v>0</v>
      </c>
      <c r="O40" s="5">
        <v>0</v>
      </c>
      <c r="P40" s="5">
        <v>0</v>
      </c>
      <c r="Q40" s="5">
        <v>0</v>
      </c>
      <c r="R40" s="5">
        <v>0</v>
      </c>
      <c r="S40" s="227">
        <v>10</v>
      </c>
      <c r="T40" s="227" t="str">
        <f t="shared" si="0"/>
        <v>Etendue</v>
      </c>
      <c r="U40" s="6" t="s">
        <v>46</v>
      </c>
      <c r="V40" s="6" t="s">
        <v>46</v>
      </c>
      <c r="W40" s="7"/>
      <c r="X40" s="7">
        <v>2017</v>
      </c>
      <c r="Y40" s="7" t="s">
        <v>326</v>
      </c>
      <c r="Z40" s="6" t="s">
        <v>46</v>
      </c>
      <c r="AA40" s="6" t="s">
        <v>48</v>
      </c>
      <c r="AB40" s="8">
        <v>3</v>
      </c>
      <c r="AC40" s="8">
        <v>3</v>
      </c>
      <c r="AD40" s="9">
        <v>2</v>
      </c>
      <c r="AE40" s="9">
        <v>1</v>
      </c>
      <c r="AF40" s="17">
        <f t="shared" si="1"/>
        <v>9</v>
      </c>
      <c r="AG40" s="1">
        <f t="shared" si="2"/>
        <v>27</v>
      </c>
      <c r="AH40" s="10">
        <v>3</v>
      </c>
      <c r="AI40" s="10">
        <v>2</v>
      </c>
      <c r="AJ40" s="10">
        <v>3</v>
      </c>
      <c r="AK40" s="27">
        <f t="shared" si="3"/>
        <v>8</v>
      </c>
      <c r="AL40" s="1">
        <f t="shared" si="4"/>
        <v>32</v>
      </c>
      <c r="AM40" s="11">
        <v>1</v>
      </c>
      <c r="AN40" s="11">
        <v>1</v>
      </c>
      <c r="AO40" s="26">
        <f t="shared" si="5"/>
        <v>2</v>
      </c>
      <c r="AP40" s="1">
        <f t="shared" si="6"/>
        <v>12</v>
      </c>
      <c r="AQ40" s="1">
        <f t="shared" si="7"/>
        <v>32</v>
      </c>
      <c r="AR40" s="12">
        <v>350548</v>
      </c>
      <c r="AS40" s="59" t="str">
        <f t="shared" si="8"/>
        <v>Majeure</v>
      </c>
      <c r="AT40" s="58" t="s">
        <v>522</v>
      </c>
    </row>
    <row r="41" spans="1:46" s="2" customFormat="1" ht="45" hidden="1" x14ac:dyDescent="0.25">
      <c r="A41" s="3" t="s">
        <v>258</v>
      </c>
      <c r="B41" s="3" t="s">
        <v>168</v>
      </c>
      <c r="C41" s="3" t="s">
        <v>169</v>
      </c>
      <c r="D41" s="3" t="s">
        <v>252</v>
      </c>
      <c r="E41" s="4" t="s">
        <v>259</v>
      </c>
      <c r="F41" s="5">
        <v>0</v>
      </c>
      <c r="G41" s="5">
        <v>1</v>
      </c>
      <c r="H41" s="5">
        <v>1</v>
      </c>
      <c r="I41" s="5">
        <v>1</v>
      </c>
      <c r="J41" s="5">
        <v>1</v>
      </c>
      <c r="K41" s="5">
        <v>1</v>
      </c>
      <c r="L41" s="5">
        <v>1</v>
      </c>
      <c r="M41" s="5">
        <v>1</v>
      </c>
      <c r="N41" s="5">
        <v>0</v>
      </c>
      <c r="O41" s="5">
        <v>0</v>
      </c>
      <c r="P41" s="5">
        <v>1</v>
      </c>
      <c r="Q41" s="5">
        <v>1</v>
      </c>
      <c r="R41" s="5">
        <v>1</v>
      </c>
      <c r="S41" s="227">
        <v>0.3</v>
      </c>
      <c r="T41" s="227" t="str">
        <f t="shared" si="0"/>
        <v>Isolée</v>
      </c>
      <c r="U41" s="6" t="s">
        <v>46</v>
      </c>
      <c r="V41" s="6" t="s">
        <v>46</v>
      </c>
      <c r="W41" s="7"/>
      <c r="X41" s="7">
        <v>2010</v>
      </c>
      <c r="Y41" s="7" t="s">
        <v>12</v>
      </c>
      <c r="Z41" s="6" t="s">
        <v>46</v>
      </c>
      <c r="AA41" s="6" t="s">
        <v>48</v>
      </c>
      <c r="AB41" s="8">
        <v>3</v>
      </c>
      <c r="AC41" s="8">
        <v>0</v>
      </c>
      <c r="AD41" s="9">
        <v>1</v>
      </c>
      <c r="AE41" s="9">
        <v>1</v>
      </c>
      <c r="AF41" s="17">
        <f t="shared" si="1"/>
        <v>5</v>
      </c>
      <c r="AG41" s="1">
        <f t="shared" si="2"/>
        <v>15</v>
      </c>
      <c r="AH41" s="10">
        <v>1</v>
      </c>
      <c r="AI41" s="10">
        <v>1</v>
      </c>
      <c r="AJ41" s="10">
        <v>1</v>
      </c>
      <c r="AK41" s="27">
        <f t="shared" si="3"/>
        <v>3</v>
      </c>
      <c r="AL41" s="1">
        <f t="shared" si="4"/>
        <v>12</v>
      </c>
      <c r="AM41" s="11">
        <v>1</v>
      </c>
      <c r="AN41" s="11">
        <v>1</v>
      </c>
      <c r="AO41" s="26">
        <f t="shared" si="5"/>
        <v>2</v>
      </c>
      <c r="AP41" s="1">
        <f t="shared" si="6"/>
        <v>12</v>
      </c>
      <c r="AQ41" s="1">
        <f t="shared" si="7"/>
        <v>15</v>
      </c>
      <c r="AR41" s="12">
        <v>245573</v>
      </c>
      <c r="AS41" s="59" t="str">
        <f t="shared" si="8"/>
        <v>Alerte</v>
      </c>
      <c r="AT41" s="58" t="s">
        <v>515</v>
      </c>
    </row>
    <row r="42" spans="1:46" s="2" customFormat="1" hidden="1" x14ac:dyDescent="0.25">
      <c r="A42" s="17"/>
      <c r="B42" s="3" t="s">
        <v>168</v>
      </c>
      <c r="C42" s="3" t="s">
        <v>310</v>
      </c>
      <c r="D42" s="3" t="s">
        <v>311</v>
      </c>
      <c r="E42" s="4" t="s">
        <v>494</v>
      </c>
      <c r="F42" s="5">
        <v>0</v>
      </c>
      <c r="G42" s="5">
        <v>1</v>
      </c>
      <c r="H42" s="5">
        <v>1</v>
      </c>
      <c r="I42" s="5">
        <v>0</v>
      </c>
      <c r="J42" s="5">
        <v>0</v>
      </c>
      <c r="K42" s="5">
        <v>0</v>
      </c>
      <c r="L42" s="5">
        <v>0</v>
      </c>
      <c r="M42" s="5">
        <v>0</v>
      </c>
      <c r="N42" s="5">
        <v>0</v>
      </c>
      <c r="O42" s="5">
        <v>0</v>
      </c>
      <c r="P42" s="5">
        <v>0</v>
      </c>
      <c r="Q42" s="5">
        <v>0</v>
      </c>
      <c r="R42" s="5">
        <v>0</v>
      </c>
      <c r="S42" s="228">
        <v>0.71</v>
      </c>
      <c r="T42" s="227" t="str">
        <f t="shared" si="0"/>
        <v>Isolée</v>
      </c>
      <c r="U42" s="6" t="s">
        <v>46</v>
      </c>
      <c r="V42" s="6" t="s">
        <v>46</v>
      </c>
      <c r="W42" s="7"/>
      <c r="X42" s="62">
        <v>2014</v>
      </c>
      <c r="Y42" s="62" t="s">
        <v>10</v>
      </c>
      <c r="Z42" s="6" t="s">
        <v>46</v>
      </c>
      <c r="AA42" s="6" t="s">
        <v>48</v>
      </c>
      <c r="AB42" s="8">
        <v>3</v>
      </c>
      <c r="AC42" s="8">
        <v>3</v>
      </c>
      <c r="AD42" s="9">
        <v>1</v>
      </c>
      <c r="AE42" s="9">
        <v>1</v>
      </c>
      <c r="AF42" s="17">
        <f t="shared" si="1"/>
        <v>8</v>
      </c>
      <c r="AG42" s="1">
        <f t="shared" si="2"/>
        <v>24</v>
      </c>
      <c r="AH42" s="10">
        <v>1</v>
      </c>
      <c r="AI42" s="10">
        <v>1</v>
      </c>
      <c r="AJ42" s="15">
        <v>0</v>
      </c>
      <c r="AK42" s="27">
        <f t="shared" si="3"/>
        <v>2</v>
      </c>
      <c r="AL42" s="1">
        <f t="shared" si="4"/>
        <v>8</v>
      </c>
      <c r="AM42" s="11">
        <v>1</v>
      </c>
      <c r="AN42" s="11">
        <v>1</v>
      </c>
      <c r="AO42" s="26">
        <f t="shared" si="5"/>
        <v>2</v>
      </c>
      <c r="AP42" s="1">
        <f t="shared" si="6"/>
        <v>12</v>
      </c>
      <c r="AQ42" s="1">
        <f t="shared" si="7"/>
        <v>24</v>
      </c>
      <c r="AR42" s="12">
        <v>712145</v>
      </c>
      <c r="AS42" s="59" t="str">
        <f t="shared" si="8"/>
        <v>Alerte</v>
      </c>
      <c r="AT42" s="58" t="s">
        <v>515</v>
      </c>
    </row>
    <row r="43" spans="1:46" s="2" customFormat="1" ht="75" hidden="1" x14ac:dyDescent="0.25">
      <c r="A43" s="3" t="s">
        <v>128</v>
      </c>
      <c r="B43" s="3" t="s">
        <v>42</v>
      </c>
      <c r="C43" s="3" t="s">
        <v>122</v>
      </c>
      <c r="D43" s="3" t="s">
        <v>129</v>
      </c>
      <c r="E43" s="4" t="s">
        <v>130</v>
      </c>
      <c r="F43" s="5">
        <v>0</v>
      </c>
      <c r="G43" s="5">
        <v>1</v>
      </c>
      <c r="H43" s="5">
        <v>1</v>
      </c>
      <c r="I43" s="5">
        <v>1</v>
      </c>
      <c r="J43" s="5">
        <v>1</v>
      </c>
      <c r="K43" s="5">
        <v>1</v>
      </c>
      <c r="L43" s="5">
        <v>1</v>
      </c>
      <c r="M43" s="5">
        <v>1</v>
      </c>
      <c r="N43" s="5">
        <v>1</v>
      </c>
      <c r="O43" s="5">
        <v>1</v>
      </c>
      <c r="P43" s="5">
        <v>0</v>
      </c>
      <c r="Q43" s="5">
        <v>1</v>
      </c>
      <c r="R43" s="5">
        <v>0</v>
      </c>
      <c r="S43" s="227">
        <v>4.17</v>
      </c>
      <c r="T43" s="227" t="str">
        <f t="shared" si="0"/>
        <v>Isolée</v>
      </c>
      <c r="U43" s="6" t="s">
        <v>46</v>
      </c>
      <c r="V43" s="6" t="s">
        <v>46</v>
      </c>
      <c r="W43" s="7"/>
      <c r="X43" s="7">
        <v>1980</v>
      </c>
      <c r="Y43" s="7" t="s">
        <v>17</v>
      </c>
      <c r="Z43" s="6" t="s">
        <v>46</v>
      </c>
      <c r="AA43" s="6" t="s">
        <v>48</v>
      </c>
      <c r="AB43" s="8">
        <v>3</v>
      </c>
      <c r="AC43" s="8">
        <v>2</v>
      </c>
      <c r="AD43" s="9">
        <v>2</v>
      </c>
      <c r="AE43" s="9">
        <v>3</v>
      </c>
      <c r="AF43" s="17">
        <f t="shared" si="1"/>
        <v>10</v>
      </c>
      <c r="AG43" s="1">
        <f t="shared" si="2"/>
        <v>30</v>
      </c>
      <c r="AH43" s="10">
        <v>1</v>
      </c>
      <c r="AI43" s="10">
        <v>2</v>
      </c>
      <c r="AJ43" s="10">
        <v>0</v>
      </c>
      <c r="AK43" s="27">
        <f t="shared" si="3"/>
        <v>3</v>
      </c>
      <c r="AL43" s="1">
        <f t="shared" si="4"/>
        <v>12</v>
      </c>
      <c r="AM43" s="14">
        <v>1</v>
      </c>
      <c r="AN43" s="14">
        <v>2</v>
      </c>
      <c r="AO43" s="26">
        <f t="shared" si="5"/>
        <v>3</v>
      </c>
      <c r="AP43" s="1">
        <f t="shared" si="6"/>
        <v>18</v>
      </c>
      <c r="AQ43" s="1">
        <f t="shared" si="7"/>
        <v>30</v>
      </c>
      <c r="AR43" s="12">
        <v>67208</v>
      </c>
      <c r="AS43" s="59" t="str">
        <f t="shared" si="8"/>
        <v>Alerte</v>
      </c>
      <c r="AT43" s="58" t="s">
        <v>515</v>
      </c>
    </row>
    <row r="44" spans="1:46" s="2" customFormat="1" ht="30" hidden="1" x14ac:dyDescent="0.25">
      <c r="A44" s="3" t="s">
        <v>131</v>
      </c>
      <c r="B44" s="3" t="s">
        <v>42</v>
      </c>
      <c r="C44" s="3" t="s">
        <v>122</v>
      </c>
      <c r="D44" s="3" t="s">
        <v>129</v>
      </c>
      <c r="E44" s="4" t="s">
        <v>132</v>
      </c>
      <c r="F44" s="5">
        <v>0</v>
      </c>
      <c r="G44" s="5">
        <v>1</v>
      </c>
      <c r="H44" s="5">
        <v>1</v>
      </c>
      <c r="I44" s="5">
        <v>1</v>
      </c>
      <c r="J44" s="5">
        <v>1</v>
      </c>
      <c r="K44" s="5">
        <v>0</v>
      </c>
      <c r="L44" s="5">
        <v>1</v>
      </c>
      <c r="M44" s="5">
        <v>1</v>
      </c>
      <c r="N44" s="5">
        <v>0</v>
      </c>
      <c r="O44" s="5">
        <v>1</v>
      </c>
      <c r="P44" s="5">
        <v>1</v>
      </c>
      <c r="Q44" s="5">
        <v>1</v>
      </c>
      <c r="R44" s="5">
        <v>0</v>
      </c>
      <c r="S44" s="227">
        <v>0.75</v>
      </c>
      <c r="T44" s="227" t="str">
        <f t="shared" si="0"/>
        <v>Isolée</v>
      </c>
      <c r="U44" s="6" t="s">
        <v>46</v>
      </c>
      <c r="V44" s="6" t="s">
        <v>46</v>
      </c>
      <c r="W44" s="7"/>
      <c r="X44" s="7">
        <v>2009</v>
      </c>
      <c r="Y44" s="7" t="s">
        <v>9</v>
      </c>
      <c r="Z44" s="6" t="s">
        <v>46</v>
      </c>
      <c r="AA44" s="6" t="s">
        <v>48</v>
      </c>
      <c r="AB44" s="8">
        <v>3</v>
      </c>
      <c r="AC44" s="8">
        <v>3</v>
      </c>
      <c r="AD44" s="9">
        <v>2</v>
      </c>
      <c r="AE44" s="9">
        <v>3</v>
      </c>
      <c r="AF44" s="17">
        <f t="shared" si="1"/>
        <v>11</v>
      </c>
      <c r="AG44" s="1">
        <f t="shared" si="2"/>
        <v>33</v>
      </c>
      <c r="AH44" s="10">
        <v>3</v>
      </c>
      <c r="AI44" s="10">
        <v>1</v>
      </c>
      <c r="AJ44" s="10">
        <v>0</v>
      </c>
      <c r="AK44" s="27">
        <f t="shared" si="3"/>
        <v>4</v>
      </c>
      <c r="AL44" s="1">
        <f t="shared" si="4"/>
        <v>16</v>
      </c>
      <c r="AM44" s="14">
        <v>1</v>
      </c>
      <c r="AN44" s="14">
        <v>1</v>
      </c>
      <c r="AO44" s="26">
        <f t="shared" si="5"/>
        <v>2</v>
      </c>
      <c r="AP44" s="1">
        <f t="shared" si="6"/>
        <v>12</v>
      </c>
      <c r="AQ44" s="1">
        <f t="shared" si="7"/>
        <v>33</v>
      </c>
      <c r="AR44" s="12">
        <v>67210</v>
      </c>
      <c r="AS44" s="59" t="str">
        <f t="shared" si="8"/>
        <v>Emergente</v>
      </c>
      <c r="AT44" s="58" t="s">
        <v>515</v>
      </c>
    </row>
    <row r="45" spans="1:46" s="2" customFormat="1" ht="30" hidden="1" x14ac:dyDescent="0.25">
      <c r="A45" s="17"/>
      <c r="B45" s="3" t="s">
        <v>168</v>
      </c>
      <c r="C45" s="3" t="s">
        <v>169</v>
      </c>
      <c r="D45" s="3" t="s">
        <v>188</v>
      </c>
      <c r="E45" s="4" t="s">
        <v>200</v>
      </c>
      <c r="F45" s="5">
        <v>0</v>
      </c>
      <c r="G45" s="5">
        <v>0</v>
      </c>
      <c r="H45" s="5">
        <v>0</v>
      </c>
      <c r="I45" s="5">
        <v>0</v>
      </c>
      <c r="J45" s="5">
        <v>0</v>
      </c>
      <c r="K45" s="5">
        <v>0</v>
      </c>
      <c r="L45" s="5">
        <v>1</v>
      </c>
      <c r="M45" s="5">
        <v>0</v>
      </c>
      <c r="N45" s="5">
        <v>0</v>
      </c>
      <c r="O45" s="5">
        <v>0</v>
      </c>
      <c r="P45" s="5">
        <v>0</v>
      </c>
      <c r="Q45" s="5">
        <v>0</v>
      </c>
      <c r="R45" s="5">
        <v>1</v>
      </c>
      <c r="S45" s="227">
        <v>0.18</v>
      </c>
      <c r="T45" s="227" t="str">
        <f t="shared" si="0"/>
        <v>Isolée</v>
      </c>
      <c r="U45" s="6" t="s">
        <v>46</v>
      </c>
      <c r="V45" s="6" t="s">
        <v>46</v>
      </c>
      <c r="W45" s="7"/>
      <c r="X45" s="7">
        <v>2013</v>
      </c>
      <c r="Y45" s="7" t="s">
        <v>14</v>
      </c>
      <c r="Z45" s="6" t="s">
        <v>46</v>
      </c>
      <c r="AA45" s="6" t="s">
        <v>48</v>
      </c>
      <c r="AB45" s="8">
        <v>2</v>
      </c>
      <c r="AC45" s="8">
        <v>2</v>
      </c>
      <c r="AD45" s="9">
        <v>1</v>
      </c>
      <c r="AE45" s="9">
        <v>1</v>
      </c>
      <c r="AF45" s="17">
        <f t="shared" si="1"/>
        <v>6</v>
      </c>
      <c r="AG45" s="1">
        <f t="shared" si="2"/>
        <v>18</v>
      </c>
      <c r="AH45" s="10">
        <v>1</v>
      </c>
      <c r="AI45" s="10">
        <v>1</v>
      </c>
      <c r="AJ45" s="10">
        <v>0</v>
      </c>
      <c r="AK45" s="27">
        <f t="shared" si="3"/>
        <v>2</v>
      </c>
      <c r="AL45" s="1">
        <f t="shared" si="4"/>
        <v>8</v>
      </c>
      <c r="AM45" s="11">
        <v>1</v>
      </c>
      <c r="AN45" s="11">
        <v>1</v>
      </c>
      <c r="AO45" s="26">
        <f t="shared" si="5"/>
        <v>2</v>
      </c>
      <c r="AP45" s="1">
        <f t="shared" si="6"/>
        <v>12</v>
      </c>
      <c r="AQ45" s="1">
        <f t="shared" si="7"/>
        <v>18</v>
      </c>
      <c r="AR45" s="12">
        <v>235060</v>
      </c>
      <c r="AS45" s="59" t="str">
        <f t="shared" si="8"/>
        <v>Alerte</v>
      </c>
      <c r="AT45" s="58" t="s">
        <v>515</v>
      </c>
    </row>
    <row r="46" spans="1:46" s="2" customFormat="1" ht="30" hidden="1" x14ac:dyDescent="0.25">
      <c r="A46" s="17"/>
      <c r="B46" s="3" t="s">
        <v>168</v>
      </c>
      <c r="C46" s="3" t="s">
        <v>169</v>
      </c>
      <c r="D46" s="3" t="s">
        <v>188</v>
      </c>
      <c r="E46" s="4" t="s">
        <v>201</v>
      </c>
      <c r="F46" s="5">
        <v>0</v>
      </c>
      <c r="G46" s="5">
        <v>0</v>
      </c>
      <c r="H46" s="5">
        <v>1</v>
      </c>
      <c r="I46" s="5">
        <v>0</v>
      </c>
      <c r="J46" s="5">
        <v>0</v>
      </c>
      <c r="K46" s="5">
        <v>0</v>
      </c>
      <c r="L46" s="5">
        <v>0</v>
      </c>
      <c r="M46" s="5">
        <v>0</v>
      </c>
      <c r="N46" s="5">
        <v>0</v>
      </c>
      <c r="O46" s="5">
        <v>0</v>
      </c>
      <c r="P46" s="5">
        <v>0</v>
      </c>
      <c r="Q46" s="5">
        <v>0</v>
      </c>
      <c r="R46" s="5">
        <v>0</v>
      </c>
      <c r="S46" s="227">
        <v>0.03</v>
      </c>
      <c r="T46" s="227" t="str">
        <f t="shared" si="0"/>
        <v>Isolée</v>
      </c>
      <c r="U46" s="6" t="s">
        <v>46</v>
      </c>
      <c r="V46" s="6" t="s">
        <v>46</v>
      </c>
      <c r="W46" s="7"/>
      <c r="X46" s="7">
        <v>1995</v>
      </c>
      <c r="Y46" s="7" t="s">
        <v>202</v>
      </c>
      <c r="Z46" s="6" t="s">
        <v>46</v>
      </c>
      <c r="AA46" s="6" t="s">
        <v>48</v>
      </c>
      <c r="AB46" s="8">
        <v>1</v>
      </c>
      <c r="AC46" s="8">
        <v>3</v>
      </c>
      <c r="AD46" s="9">
        <v>1</v>
      </c>
      <c r="AE46" s="9">
        <v>1</v>
      </c>
      <c r="AF46" s="17">
        <f t="shared" si="1"/>
        <v>6</v>
      </c>
      <c r="AG46" s="1">
        <f t="shared" si="2"/>
        <v>18</v>
      </c>
      <c r="AH46" s="10">
        <v>1</v>
      </c>
      <c r="AI46" s="10">
        <v>1</v>
      </c>
      <c r="AJ46" s="10">
        <v>0</v>
      </c>
      <c r="AK46" s="27">
        <f t="shared" si="3"/>
        <v>2</v>
      </c>
      <c r="AL46" s="1">
        <f t="shared" si="4"/>
        <v>8</v>
      </c>
      <c r="AM46" s="11">
        <v>1</v>
      </c>
      <c r="AN46" s="11">
        <v>1</v>
      </c>
      <c r="AO46" s="26">
        <f t="shared" si="5"/>
        <v>2</v>
      </c>
      <c r="AP46" s="1">
        <f t="shared" si="6"/>
        <v>12</v>
      </c>
      <c r="AQ46" s="1">
        <f t="shared" si="7"/>
        <v>18</v>
      </c>
      <c r="AR46" s="12">
        <v>235061</v>
      </c>
      <c r="AS46" s="59" t="str">
        <f t="shared" si="8"/>
        <v>Alerte</v>
      </c>
      <c r="AT46" s="58" t="s">
        <v>515</v>
      </c>
    </row>
    <row r="47" spans="1:46" s="2" customFormat="1" ht="30" hidden="1" x14ac:dyDescent="0.25">
      <c r="A47" s="17"/>
      <c r="B47" s="3" t="s">
        <v>168</v>
      </c>
      <c r="C47" s="3" t="s">
        <v>169</v>
      </c>
      <c r="D47" s="3" t="s">
        <v>188</v>
      </c>
      <c r="E47" s="4" t="s">
        <v>203</v>
      </c>
      <c r="F47" s="5">
        <v>1</v>
      </c>
      <c r="G47" s="5" t="s">
        <v>49</v>
      </c>
      <c r="H47" s="5" t="s">
        <v>49</v>
      </c>
      <c r="I47" s="5">
        <v>1</v>
      </c>
      <c r="J47" s="5" t="s">
        <v>49</v>
      </c>
      <c r="K47" s="5">
        <v>1</v>
      </c>
      <c r="L47" s="5">
        <v>1</v>
      </c>
      <c r="M47" s="5">
        <v>1</v>
      </c>
      <c r="N47" s="5">
        <v>1</v>
      </c>
      <c r="O47" s="5" t="s">
        <v>49</v>
      </c>
      <c r="P47" s="5" t="s">
        <v>49</v>
      </c>
      <c r="Q47" s="5">
        <v>1</v>
      </c>
      <c r="R47" s="5">
        <v>1</v>
      </c>
      <c r="S47" s="227">
        <v>1.35</v>
      </c>
      <c r="T47" s="227" t="str">
        <f t="shared" si="0"/>
        <v>Isolée</v>
      </c>
      <c r="U47" s="6" t="s">
        <v>46</v>
      </c>
      <c r="V47" s="6" t="s">
        <v>46</v>
      </c>
      <c r="W47" s="7"/>
      <c r="X47" s="7">
        <v>1965</v>
      </c>
      <c r="Y47" s="7" t="s">
        <v>12</v>
      </c>
      <c r="Z47" s="6" t="s">
        <v>46</v>
      </c>
      <c r="AA47" s="6" t="s">
        <v>48</v>
      </c>
      <c r="AB47" s="8">
        <v>3</v>
      </c>
      <c r="AC47" s="8">
        <v>1</v>
      </c>
      <c r="AD47" s="9">
        <v>1</v>
      </c>
      <c r="AE47" s="9">
        <v>1</v>
      </c>
      <c r="AF47" s="17">
        <f t="shared" si="1"/>
        <v>6</v>
      </c>
      <c r="AG47" s="1">
        <f t="shared" si="2"/>
        <v>18</v>
      </c>
      <c r="AH47" s="10">
        <v>1</v>
      </c>
      <c r="AI47" s="10">
        <v>1</v>
      </c>
      <c r="AJ47" s="10">
        <v>0</v>
      </c>
      <c r="AK47" s="27">
        <f t="shared" si="3"/>
        <v>2</v>
      </c>
      <c r="AL47" s="1">
        <f t="shared" si="4"/>
        <v>8</v>
      </c>
      <c r="AM47" s="11">
        <v>1</v>
      </c>
      <c r="AN47" s="11">
        <v>1</v>
      </c>
      <c r="AO47" s="26">
        <f t="shared" si="5"/>
        <v>2</v>
      </c>
      <c r="AP47" s="1">
        <f t="shared" si="6"/>
        <v>12</v>
      </c>
      <c r="AQ47" s="1">
        <f t="shared" si="7"/>
        <v>18</v>
      </c>
      <c r="AR47" s="12">
        <v>235062</v>
      </c>
      <c r="AS47" s="59" t="str">
        <f t="shared" si="8"/>
        <v>Alerte</v>
      </c>
      <c r="AT47" s="58" t="s">
        <v>515</v>
      </c>
    </row>
    <row r="48" spans="1:46" s="2" customFormat="1" ht="45" x14ac:dyDescent="0.25">
      <c r="A48" s="3" t="s">
        <v>260</v>
      </c>
      <c r="B48" s="3" t="s">
        <v>168</v>
      </c>
      <c r="C48" s="3" t="s">
        <v>169</v>
      </c>
      <c r="D48" s="3" t="s">
        <v>252</v>
      </c>
      <c r="E48" s="4" t="s">
        <v>261</v>
      </c>
      <c r="F48" s="5">
        <v>0</v>
      </c>
      <c r="G48" s="5">
        <v>0</v>
      </c>
      <c r="H48" s="5">
        <v>0</v>
      </c>
      <c r="I48" s="5">
        <v>0</v>
      </c>
      <c r="J48" s="5">
        <v>1</v>
      </c>
      <c r="K48" s="5">
        <v>0</v>
      </c>
      <c r="L48" s="5">
        <v>0</v>
      </c>
      <c r="M48" s="5">
        <v>0</v>
      </c>
      <c r="N48" s="5">
        <v>0</v>
      </c>
      <c r="O48" s="5">
        <v>0</v>
      </c>
      <c r="P48" s="5">
        <v>0</v>
      </c>
      <c r="Q48" s="5">
        <v>0</v>
      </c>
      <c r="R48" s="5">
        <v>0</v>
      </c>
      <c r="S48" s="227">
        <v>0.06</v>
      </c>
      <c r="T48" s="227" t="str">
        <f t="shared" si="0"/>
        <v>Isolée</v>
      </c>
      <c r="U48" s="6" t="s">
        <v>46</v>
      </c>
      <c r="V48" s="6" t="s">
        <v>46</v>
      </c>
      <c r="W48" s="7"/>
      <c r="X48" s="7">
        <v>2012</v>
      </c>
      <c r="Y48" s="7" t="s">
        <v>12</v>
      </c>
      <c r="Z48" s="6" t="s">
        <v>46</v>
      </c>
      <c r="AA48" s="6" t="s">
        <v>48</v>
      </c>
      <c r="AB48" s="8">
        <v>1</v>
      </c>
      <c r="AC48" s="8">
        <v>0</v>
      </c>
      <c r="AD48" s="9">
        <v>1</v>
      </c>
      <c r="AE48" s="9">
        <v>1</v>
      </c>
      <c r="AF48" s="17">
        <f t="shared" si="1"/>
        <v>3</v>
      </c>
      <c r="AG48" s="1">
        <f t="shared" si="2"/>
        <v>9</v>
      </c>
      <c r="AH48" s="10">
        <v>1</v>
      </c>
      <c r="AI48" s="10">
        <v>1</v>
      </c>
      <c r="AJ48" s="10">
        <v>0</v>
      </c>
      <c r="AK48" s="27">
        <f t="shared" si="3"/>
        <v>2</v>
      </c>
      <c r="AL48" s="1">
        <f t="shared" si="4"/>
        <v>8</v>
      </c>
      <c r="AM48" s="11">
        <v>1</v>
      </c>
      <c r="AN48" s="11">
        <v>1</v>
      </c>
      <c r="AO48" s="26">
        <f t="shared" si="5"/>
        <v>2</v>
      </c>
      <c r="AP48" s="1">
        <f t="shared" si="6"/>
        <v>12</v>
      </c>
      <c r="AQ48" s="1">
        <f t="shared" si="7"/>
        <v>12</v>
      </c>
      <c r="AR48" s="12">
        <v>779457</v>
      </c>
      <c r="AS48" s="59" t="str">
        <f t="shared" si="8"/>
        <v>Alerte</v>
      </c>
      <c r="AT48" s="58" t="s">
        <v>516</v>
      </c>
    </row>
    <row r="49" spans="1:46" s="2" customFormat="1" ht="45" hidden="1" x14ac:dyDescent="0.25">
      <c r="A49" s="3" t="s">
        <v>457</v>
      </c>
      <c r="B49" s="3" t="s">
        <v>453</v>
      </c>
      <c r="C49" s="3" t="s">
        <v>454</v>
      </c>
      <c r="D49" s="3" t="s">
        <v>455</v>
      </c>
      <c r="E49" s="4" t="s">
        <v>458</v>
      </c>
      <c r="F49" s="5">
        <v>0</v>
      </c>
      <c r="G49" s="5">
        <v>1</v>
      </c>
      <c r="H49" s="5">
        <v>1</v>
      </c>
      <c r="I49" s="5">
        <v>0</v>
      </c>
      <c r="J49" s="5">
        <v>0</v>
      </c>
      <c r="K49" s="5">
        <v>0</v>
      </c>
      <c r="L49" s="5">
        <v>0</v>
      </c>
      <c r="M49" s="5">
        <v>0</v>
      </c>
      <c r="N49" s="5">
        <v>0</v>
      </c>
      <c r="O49" s="5">
        <v>0</v>
      </c>
      <c r="P49" s="5">
        <v>0</v>
      </c>
      <c r="Q49" s="5">
        <v>0</v>
      </c>
      <c r="R49" s="5">
        <v>0</v>
      </c>
      <c r="S49" s="227">
        <v>0.71</v>
      </c>
      <c r="T49" s="227" t="str">
        <f t="shared" si="0"/>
        <v>Isolée</v>
      </c>
      <c r="U49" s="6" t="s">
        <v>46</v>
      </c>
      <c r="V49" s="6" t="s">
        <v>46</v>
      </c>
      <c r="W49" s="7"/>
      <c r="X49" s="7">
        <v>2015</v>
      </c>
      <c r="Y49" s="7" t="s">
        <v>81</v>
      </c>
      <c r="Z49" s="6" t="s">
        <v>46</v>
      </c>
      <c r="AA49" s="6" t="s">
        <v>48</v>
      </c>
      <c r="AB49" s="8">
        <v>2</v>
      </c>
      <c r="AC49" s="8">
        <v>3</v>
      </c>
      <c r="AD49" s="9">
        <v>1</v>
      </c>
      <c r="AE49" s="9">
        <v>1</v>
      </c>
      <c r="AF49" s="17">
        <f t="shared" si="1"/>
        <v>7</v>
      </c>
      <c r="AG49" s="1">
        <f t="shared" si="2"/>
        <v>21</v>
      </c>
      <c r="AH49" s="10">
        <v>1</v>
      </c>
      <c r="AI49" s="10">
        <v>1</v>
      </c>
      <c r="AJ49" s="10">
        <v>0</v>
      </c>
      <c r="AK49" s="27">
        <f t="shared" si="3"/>
        <v>2</v>
      </c>
      <c r="AL49" s="1">
        <f t="shared" si="4"/>
        <v>8</v>
      </c>
      <c r="AM49" s="11">
        <v>1</v>
      </c>
      <c r="AN49" s="11">
        <v>1</v>
      </c>
      <c r="AO49" s="26">
        <f t="shared" si="5"/>
        <v>2</v>
      </c>
      <c r="AP49" s="1">
        <f t="shared" si="6"/>
        <v>12</v>
      </c>
      <c r="AQ49" s="1">
        <f t="shared" si="7"/>
        <v>21</v>
      </c>
      <c r="AR49" s="12">
        <v>837059</v>
      </c>
      <c r="AS49" s="59" t="str">
        <f t="shared" si="8"/>
        <v>Alerte</v>
      </c>
      <c r="AT49" s="58" t="s">
        <v>515</v>
      </c>
    </row>
    <row r="50" spans="1:46" s="2" customFormat="1" ht="30" hidden="1" x14ac:dyDescent="0.25">
      <c r="A50" s="17"/>
      <c r="B50" s="3" t="s">
        <v>168</v>
      </c>
      <c r="C50" s="3" t="s">
        <v>169</v>
      </c>
      <c r="D50" s="3" t="s">
        <v>188</v>
      </c>
      <c r="E50" s="4" t="s">
        <v>204</v>
      </c>
      <c r="F50" s="5">
        <v>0</v>
      </c>
      <c r="G50" s="5">
        <v>0</v>
      </c>
      <c r="H50" s="5">
        <v>0</v>
      </c>
      <c r="I50" s="5">
        <v>0</v>
      </c>
      <c r="J50" s="5">
        <v>0</v>
      </c>
      <c r="K50" s="5">
        <v>0</v>
      </c>
      <c r="L50" s="5">
        <v>0</v>
      </c>
      <c r="M50" s="5">
        <v>0</v>
      </c>
      <c r="N50" s="5">
        <v>0</v>
      </c>
      <c r="O50" s="5">
        <v>0</v>
      </c>
      <c r="P50" s="5">
        <v>1</v>
      </c>
      <c r="Q50" s="5">
        <v>0</v>
      </c>
      <c r="R50" s="5">
        <v>0</v>
      </c>
      <c r="S50" s="227">
        <v>0.03</v>
      </c>
      <c r="T50" s="227" t="str">
        <f t="shared" si="0"/>
        <v>Isolée</v>
      </c>
      <c r="U50" s="6" t="s">
        <v>46</v>
      </c>
      <c r="V50" s="6" t="s">
        <v>46</v>
      </c>
      <c r="W50" s="7"/>
      <c r="X50" s="7" t="s">
        <v>49</v>
      </c>
      <c r="Y50" s="7" t="s">
        <v>18</v>
      </c>
      <c r="Z50" s="6" t="s">
        <v>46</v>
      </c>
      <c r="AA50" s="6" t="s">
        <v>48</v>
      </c>
      <c r="AB50" s="8">
        <v>2</v>
      </c>
      <c r="AC50" s="9">
        <v>1</v>
      </c>
      <c r="AD50" s="9">
        <v>1</v>
      </c>
      <c r="AE50" s="9">
        <v>1</v>
      </c>
      <c r="AF50" s="17">
        <f t="shared" si="1"/>
        <v>5</v>
      </c>
      <c r="AG50" s="1">
        <f t="shared" si="2"/>
        <v>15</v>
      </c>
      <c r="AH50" s="10">
        <v>1</v>
      </c>
      <c r="AI50" s="10">
        <v>1</v>
      </c>
      <c r="AJ50" s="10">
        <v>0</v>
      </c>
      <c r="AK50" s="27">
        <f t="shared" si="3"/>
        <v>2</v>
      </c>
      <c r="AL50" s="1">
        <f t="shared" si="4"/>
        <v>8</v>
      </c>
      <c r="AM50" s="11">
        <v>1</v>
      </c>
      <c r="AN50" s="11">
        <v>1</v>
      </c>
      <c r="AO50" s="26">
        <f t="shared" si="5"/>
        <v>2</v>
      </c>
      <c r="AP50" s="1">
        <f t="shared" si="6"/>
        <v>12</v>
      </c>
      <c r="AQ50" s="1">
        <f t="shared" si="7"/>
        <v>15</v>
      </c>
      <c r="AR50" s="12">
        <v>234932</v>
      </c>
      <c r="AS50" s="59" t="str">
        <f t="shared" si="8"/>
        <v>Alerte</v>
      </c>
      <c r="AT50" s="58" t="s">
        <v>515</v>
      </c>
    </row>
    <row r="51" spans="1:46" s="2" customFormat="1" ht="30" hidden="1" x14ac:dyDescent="0.25">
      <c r="A51" s="3" t="s">
        <v>41</v>
      </c>
      <c r="B51" s="3" t="s">
        <v>42</v>
      </c>
      <c r="C51" s="3" t="s">
        <v>43</v>
      </c>
      <c r="D51" s="3" t="s">
        <v>44</v>
      </c>
      <c r="E51" s="4" t="s">
        <v>45</v>
      </c>
      <c r="F51" s="5">
        <v>1</v>
      </c>
      <c r="G51" s="5">
        <v>0</v>
      </c>
      <c r="H51" s="5">
        <v>0</v>
      </c>
      <c r="I51" s="5">
        <v>0</v>
      </c>
      <c r="J51" s="5">
        <v>0</v>
      </c>
      <c r="K51" s="5">
        <v>0</v>
      </c>
      <c r="L51" s="5">
        <v>0</v>
      </c>
      <c r="M51" s="5">
        <v>0</v>
      </c>
      <c r="N51" s="5">
        <v>1</v>
      </c>
      <c r="O51" s="5">
        <v>1</v>
      </c>
      <c r="P51" s="5">
        <v>0</v>
      </c>
      <c r="Q51" s="5">
        <v>0</v>
      </c>
      <c r="R51" s="5">
        <v>0</v>
      </c>
      <c r="S51" s="227">
        <v>0.27</v>
      </c>
      <c r="T51" s="227" t="str">
        <f>IF(S51&gt;=10, "Étendue", IF(S51&gt;=5, "Localisée", "Isolée"))</f>
        <v>Isolée</v>
      </c>
      <c r="U51" s="6" t="s">
        <v>46</v>
      </c>
      <c r="V51" s="6" t="s">
        <v>46</v>
      </c>
      <c r="W51" s="7"/>
      <c r="X51" s="7">
        <v>2007</v>
      </c>
      <c r="Y51" s="7" t="s">
        <v>47</v>
      </c>
      <c r="Z51" s="6" t="s">
        <v>46</v>
      </c>
      <c r="AA51" s="6" t="s">
        <v>48</v>
      </c>
      <c r="AB51" s="8">
        <v>3</v>
      </c>
      <c r="AC51" s="8">
        <v>3</v>
      </c>
      <c r="AD51" s="9">
        <v>3</v>
      </c>
      <c r="AE51" s="9">
        <v>2</v>
      </c>
      <c r="AF51" s="17">
        <f t="shared" si="1"/>
        <v>11</v>
      </c>
      <c r="AG51" s="1">
        <f t="shared" si="2"/>
        <v>33</v>
      </c>
      <c r="AH51" s="10">
        <v>3</v>
      </c>
      <c r="AI51" s="10">
        <v>3</v>
      </c>
      <c r="AJ51" s="10">
        <v>2</v>
      </c>
      <c r="AK51" s="27">
        <f t="shared" si="3"/>
        <v>8</v>
      </c>
      <c r="AL51" s="1">
        <f t="shared" si="4"/>
        <v>32</v>
      </c>
      <c r="AM51" s="11">
        <v>1</v>
      </c>
      <c r="AN51" s="11">
        <v>1</v>
      </c>
      <c r="AO51" s="26">
        <f t="shared" si="5"/>
        <v>2</v>
      </c>
      <c r="AP51" s="1">
        <f t="shared" si="6"/>
        <v>12</v>
      </c>
      <c r="AQ51" s="1">
        <v>33</v>
      </c>
      <c r="AR51" s="12">
        <v>61025</v>
      </c>
      <c r="AS51" s="59" t="str">
        <f>IF(AND(AQ51&lt;=30,T51="Isolée"),"Alerte",(IF(AND(AQ51&lt;=24,T51="Localisée"),"Alerte",(IF(AND(AQ51&gt;30,T51="Isolée"),"Emergente",(IF(AND(AQ51&gt;30,T51="Localisée"),"Emergente",(IF(AND(AQ51&lt;=24,T51="Étendue"),"Non EEE",(IF(AND(AQ51&gt;30,T51="Étendue"),"Majeure",(IF(AND(AQ51&lt;=30,T51="Étendue"),"Modérée",(IF(AND(AQ51&lt;=30,T51="Localisée"),"Modérée")))))))))))))))</f>
        <v>Emergente</v>
      </c>
      <c r="AT51" s="58" t="s">
        <v>515</v>
      </c>
    </row>
    <row r="52" spans="1:46" s="2" customFormat="1" ht="60" hidden="1" x14ac:dyDescent="0.25">
      <c r="A52" s="3" t="s">
        <v>107</v>
      </c>
      <c r="B52" s="3" t="s">
        <v>42</v>
      </c>
      <c r="C52" s="3" t="s">
        <v>108</v>
      </c>
      <c r="D52" s="3" t="s">
        <v>109</v>
      </c>
      <c r="E52" s="4" t="s">
        <v>110</v>
      </c>
      <c r="F52" s="5">
        <v>0</v>
      </c>
      <c r="G52" s="5">
        <v>1</v>
      </c>
      <c r="H52" s="5">
        <v>1</v>
      </c>
      <c r="I52" s="5">
        <v>0</v>
      </c>
      <c r="J52" s="5">
        <v>1</v>
      </c>
      <c r="K52" s="5">
        <v>0</v>
      </c>
      <c r="L52" s="5">
        <v>1</v>
      </c>
      <c r="M52" s="5">
        <v>1</v>
      </c>
      <c r="N52" s="5">
        <v>0</v>
      </c>
      <c r="O52" s="5">
        <v>1</v>
      </c>
      <c r="P52" s="5">
        <v>1</v>
      </c>
      <c r="Q52" s="5">
        <v>0</v>
      </c>
      <c r="R52" s="5">
        <v>0</v>
      </c>
      <c r="S52" s="227">
        <v>0.51</v>
      </c>
      <c r="T52" s="227" t="str">
        <f t="shared" ref="T52:T58" si="9">IF(S52&gt;=10, "Etendue", IF(S52&gt;=5, "Localisée", "Isolée"))</f>
        <v>Isolée</v>
      </c>
      <c r="U52" s="6" t="s">
        <v>46</v>
      </c>
      <c r="V52" s="6" t="s">
        <v>46</v>
      </c>
      <c r="W52" s="7"/>
      <c r="X52" s="7">
        <v>1999</v>
      </c>
      <c r="Y52" s="7" t="s">
        <v>9</v>
      </c>
      <c r="Z52" s="6" t="s">
        <v>46</v>
      </c>
      <c r="AA52" s="6" t="s">
        <v>48</v>
      </c>
      <c r="AB52" s="8">
        <v>2</v>
      </c>
      <c r="AC52" s="8">
        <v>2</v>
      </c>
      <c r="AD52" s="9">
        <v>1</v>
      </c>
      <c r="AE52" s="9">
        <v>1</v>
      </c>
      <c r="AF52" s="17">
        <f t="shared" si="1"/>
        <v>6</v>
      </c>
      <c r="AG52" s="1">
        <f t="shared" si="2"/>
        <v>18</v>
      </c>
      <c r="AH52" s="10">
        <v>1</v>
      </c>
      <c r="AI52" s="10">
        <v>3</v>
      </c>
      <c r="AJ52" s="10">
        <v>2</v>
      </c>
      <c r="AK52" s="27">
        <f t="shared" si="3"/>
        <v>6</v>
      </c>
      <c r="AL52" s="1">
        <f t="shared" si="4"/>
        <v>24</v>
      </c>
      <c r="AM52" s="11">
        <v>1</v>
      </c>
      <c r="AN52" s="11">
        <v>1</v>
      </c>
      <c r="AO52" s="26">
        <f t="shared" si="5"/>
        <v>2</v>
      </c>
      <c r="AP52" s="1">
        <f t="shared" si="6"/>
        <v>12</v>
      </c>
      <c r="AQ52" s="1">
        <f t="shared" ref="AQ52:AQ83" si="10">MAX(AG52,AL52,AP52)</f>
        <v>24</v>
      </c>
      <c r="AR52" s="12">
        <v>199209</v>
      </c>
      <c r="AS52" s="59" t="str">
        <f t="shared" ref="AS52:AS83" si="11">IF(AND(AQ52&lt;=30,T52="Isolée"),"Alerte",(IF(AND(AQ52&lt;=24,T52="Localisée"),"Alerte",(IF(AND(AQ52&gt;30,T52="Isolée"),"Emergente",(IF(AND(AQ52&gt;30,T52="Localisée"),"Emergente",(IF(AND(AQ52&lt;=24,T52="Etendue"),"Non EEE",(IF(AND(AQ52&gt;30,T52="Etendue"),"Majeure",(IF(AND(AQ52&lt;=30,T52="Etendue"),"Modérée",(IF(AND(AQ52&lt;=30,T52="Localisée"),"Modérée")))))))))))))))</f>
        <v>Alerte</v>
      </c>
      <c r="AT52" s="58" t="s">
        <v>522</v>
      </c>
    </row>
    <row r="53" spans="1:46" s="2" customFormat="1" ht="30" hidden="1" x14ac:dyDescent="0.25">
      <c r="A53" s="17"/>
      <c r="B53" s="3" t="s">
        <v>168</v>
      </c>
      <c r="C53" s="3" t="s">
        <v>169</v>
      </c>
      <c r="D53" s="3" t="s">
        <v>188</v>
      </c>
      <c r="E53" s="4" t="s">
        <v>205</v>
      </c>
      <c r="F53" s="5">
        <v>0</v>
      </c>
      <c r="G53" s="5">
        <v>0</v>
      </c>
      <c r="H53" s="5">
        <v>0</v>
      </c>
      <c r="I53" s="5">
        <v>0</v>
      </c>
      <c r="J53" s="5">
        <v>0</v>
      </c>
      <c r="K53" s="5">
        <v>0</v>
      </c>
      <c r="L53" s="5">
        <v>1</v>
      </c>
      <c r="M53" s="5">
        <v>0</v>
      </c>
      <c r="N53" s="5">
        <v>0</v>
      </c>
      <c r="O53" s="5">
        <v>0</v>
      </c>
      <c r="P53" s="5">
        <v>0</v>
      </c>
      <c r="Q53" s="5">
        <v>0</v>
      </c>
      <c r="R53" s="5">
        <v>0</v>
      </c>
      <c r="S53" s="227">
        <v>0.06</v>
      </c>
      <c r="T53" s="227" t="str">
        <f t="shared" si="9"/>
        <v>Isolée</v>
      </c>
      <c r="U53" s="6" t="s">
        <v>46</v>
      </c>
      <c r="V53" s="6" t="s">
        <v>46</v>
      </c>
      <c r="W53" s="7"/>
      <c r="X53" s="7">
        <v>2009</v>
      </c>
      <c r="Y53" s="7" t="s">
        <v>14</v>
      </c>
      <c r="Z53" s="6" t="s">
        <v>46</v>
      </c>
      <c r="AA53" s="6" t="s">
        <v>48</v>
      </c>
      <c r="AB53" s="8">
        <v>1</v>
      </c>
      <c r="AC53" s="8">
        <v>1</v>
      </c>
      <c r="AD53" s="9">
        <v>1</v>
      </c>
      <c r="AE53" s="9">
        <v>1</v>
      </c>
      <c r="AF53" s="17">
        <f t="shared" si="1"/>
        <v>4</v>
      </c>
      <c r="AG53" s="1">
        <f t="shared" si="2"/>
        <v>12</v>
      </c>
      <c r="AH53" s="10">
        <v>1</v>
      </c>
      <c r="AI53" s="10">
        <v>1</v>
      </c>
      <c r="AJ53" s="10">
        <v>0</v>
      </c>
      <c r="AK53" s="27">
        <f t="shared" si="3"/>
        <v>2</v>
      </c>
      <c r="AL53" s="1">
        <f t="shared" si="4"/>
        <v>8</v>
      </c>
      <c r="AM53" s="11">
        <v>1</v>
      </c>
      <c r="AN53" s="11">
        <v>1</v>
      </c>
      <c r="AO53" s="26">
        <f t="shared" si="5"/>
        <v>2</v>
      </c>
      <c r="AP53" s="1">
        <f t="shared" si="6"/>
        <v>12</v>
      </c>
      <c r="AQ53" s="1">
        <f t="shared" si="10"/>
        <v>12</v>
      </c>
      <c r="AR53" s="12">
        <v>222519</v>
      </c>
      <c r="AS53" s="59" t="str">
        <f t="shared" si="11"/>
        <v>Alerte</v>
      </c>
      <c r="AT53" s="58" t="s">
        <v>515</v>
      </c>
    </row>
    <row r="54" spans="1:46" s="2" customFormat="1" ht="55.5" hidden="1" customHeight="1" x14ac:dyDescent="0.25">
      <c r="A54" s="3" t="s">
        <v>133</v>
      </c>
      <c r="B54" s="3" t="s">
        <v>42</v>
      </c>
      <c r="C54" s="3" t="s">
        <v>122</v>
      </c>
      <c r="D54" s="3" t="s">
        <v>129</v>
      </c>
      <c r="E54" s="4" t="s">
        <v>134</v>
      </c>
      <c r="F54" s="5">
        <v>0</v>
      </c>
      <c r="G54" s="5">
        <v>0</v>
      </c>
      <c r="H54" s="5">
        <v>0</v>
      </c>
      <c r="I54" s="5">
        <v>0</v>
      </c>
      <c r="J54" s="5">
        <v>0</v>
      </c>
      <c r="K54" s="5">
        <v>0</v>
      </c>
      <c r="L54" s="5">
        <v>0</v>
      </c>
      <c r="M54" s="5">
        <v>0</v>
      </c>
      <c r="N54" s="5">
        <v>0</v>
      </c>
      <c r="O54" s="5">
        <v>0</v>
      </c>
      <c r="P54" s="5">
        <v>0</v>
      </c>
      <c r="Q54" s="5">
        <v>0</v>
      </c>
      <c r="R54" s="5">
        <v>0</v>
      </c>
      <c r="S54" s="227">
        <v>1.5</v>
      </c>
      <c r="T54" s="227" t="str">
        <f t="shared" si="9"/>
        <v>Isolée</v>
      </c>
      <c r="U54" s="6" t="s">
        <v>48</v>
      </c>
      <c r="V54" s="6" t="s">
        <v>46</v>
      </c>
      <c r="W54" s="7"/>
      <c r="X54" s="7">
        <v>1979</v>
      </c>
      <c r="Y54" s="7" t="s">
        <v>9</v>
      </c>
      <c r="Z54" s="6" t="s">
        <v>46</v>
      </c>
      <c r="AA54" s="6" t="s">
        <v>48</v>
      </c>
      <c r="AB54" s="8">
        <v>3</v>
      </c>
      <c r="AC54" s="8">
        <v>3</v>
      </c>
      <c r="AD54" s="9">
        <v>2</v>
      </c>
      <c r="AE54" s="9">
        <v>1</v>
      </c>
      <c r="AF54" s="17">
        <f t="shared" si="1"/>
        <v>9</v>
      </c>
      <c r="AG54" s="1">
        <f t="shared" si="2"/>
        <v>27</v>
      </c>
      <c r="AH54" s="10">
        <v>1</v>
      </c>
      <c r="AI54" s="10">
        <v>1</v>
      </c>
      <c r="AJ54" s="10">
        <v>3</v>
      </c>
      <c r="AK54" s="27">
        <f t="shared" si="3"/>
        <v>5</v>
      </c>
      <c r="AL54" s="1">
        <f t="shared" si="4"/>
        <v>20</v>
      </c>
      <c r="AM54" s="14">
        <v>1</v>
      </c>
      <c r="AN54" s="14">
        <v>1</v>
      </c>
      <c r="AO54" s="26">
        <f t="shared" si="5"/>
        <v>2</v>
      </c>
      <c r="AP54" s="1">
        <f t="shared" si="6"/>
        <v>12</v>
      </c>
      <c r="AQ54" s="1">
        <f t="shared" si="10"/>
        <v>27</v>
      </c>
      <c r="AR54" s="12">
        <v>67220</v>
      </c>
      <c r="AS54" s="59" t="str">
        <f t="shared" si="11"/>
        <v>Alerte</v>
      </c>
      <c r="AT54" s="58" t="s">
        <v>515</v>
      </c>
    </row>
    <row r="55" spans="1:46" s="2" customFormat="1" hidden="1" x14ac:dyDescent="0.25">
      <c r="A55" s="17"/>
      <c r="B55" s="3" t="s">
        <v>42</v>
      </c>
      <c r="C55" s="3" t="s">
        <v>431</v>
      </c>
      <c r="D55" s="3" t="s">
        <v>432</v>
      </c>
      <c r="E55" s="4" t="s">
        <v>433</v>
      </c>
      <c r="F55" s="5">
        <v>0</v>
      </c>
      <c r="G55" s="5">
        <v>1</v>
      </c>
      <c r="H55" s="5">
        <v>1</v>
      </c>
      <c r="I55" s="5" t="s">
        <v>49</v>
      </c>
      <c r="J55" s="5" t="s">
        <v>49</v>
      </c>
      <c r="K55" s="5">
        <v>0</v>
      </c>
      <c r="L55" s="5">
        <v>0</v>
      </c>
      <c r="M55" s="5">
        <v>0</v>
      </c>
      <c r="N55" s="5">
        <v>0</v>
      </c>
      <c r="O55" s="5">
        <v>0</v>
      </c>
      <c r="P55" s="5">
        <v>0</v>
      </c>
      <c r="Q55" s="5">
        <v>0</v>
      </c>
      <c r="R55" s="5">
        <v>0</v>
      </c>
      <c r="S55" s="227">
        <v>0.36</v>
      </c>
      <c r="T55" s="227" t="str">
        <f t="shared" si="9"/>
        <v>Isolée</v>
      </c>
      <c r="U55" s="6" t="s">
        <v>46</v>
      </c>
      <c r="V55" s="6" t="s">
        <v>46</v>
      </c>
      <c r="W55" s="7"/>
      <c r="X55" s="7">
        <v>2010</v>
      </c>
      <c r="Y55" s="7" t="s">
        <v>10</v>
      </c>
      <c r="Z55" s="6" t="s">
        <v>46</v>
      </c>
      <c r="AA55" s="6" t="s">
        <v>48</v>
      </c>
      <c r="AB55" s="8">
        <v>3</v>
      </c>
      <c r="AC55" s="8">
        <v>1</v>
      </c>
      <c r="AD55" s="9">
        <v>2</v>
      </c>
      <c r="AE55" s="9">
        <v>1</v>
      </c>
      <c r="AF55" s="17">
        <f t="shared" si="1"/>
        <v>7</v>
      </c>
      <c r="AG55" s="1">
        <f t="shared" si="2"/>
        <v>21</v>
      </c>
      <c r="AH55" s="10">
        <v>1</v>
      </c>
      <c r="AI55" s="10">
        <v>1</v>
      </c>
      <c r="AJ55" s="10">
        <v>0</v>
      </c>
      <c r="AK55" s="27">
        <f t="shared" si="3"/>
        <v>2</v>
      </c>
      <c r="AL55" s="1">
        <f t="shared" si="4"/>
        <v>8</v>
      </c>
      <c r="AM55" s="11">
        <v>1</v>
      </c>
      <c r="AN55" s="11">
        <v>1</v>
      </c>
      <c r="AO55" s="26">
        <f t="shared" si="5"/>
        <v>2</v>
      </c>
      <c r="AP55" s="1">
        <f t="shared" si="6"/>
        <v>12</v>
      </c>
      <c r="AQ55" s="1">
        <f t="shared" si="10"/>
        <v>21</v>
      </c>
      <c r="AR55" s="12">
        <v>552627</v>
      </c>
      <c r="AS55" s="59" t="str">
        <f t="shared" si="11"/>
        <v>Alerte</v>
      </c>
      <c r="AT55" s="58" t="s">
        <v>515</v>
      </c>
    </row>
    <row r="56" spans="1:46" s="2" customFormat="1" ht="30" hidden="1" x14ac:dyDescent="0.25">
      <c r="A56" s="3" t="s">
        <v>434</v>
      </c>
      <c r="B56" s="3" t="s">
        <v>42</v>
      </c>
      <c r="C56" s="3" t="s">
        <v>431</v>
      </c>
      <c r="D56" s="3" t="s">
        <v>435</v>
      </c>
      <c r="E56" s="4" t="s">
        <v>436</v>
      </c>
      <c r="F56" s="5">
        <v>0</v>
      </c>
      <c r="G56" s="5">
        <v>1</v>
      </c>
      <c r="H56" s="5">
        <v>1</v>
      </c>
      <c r="I56" s="5" t="s">
        <v>49</v>
      </c>
      <c r="J56" s="5" t="s">
        <v>49</v>
      </c>
      <c r="K56" s="5">
        <v>0</v>
      </c>
      <c r="L56" s="5">
        <v>0</v>
      </c>
      <c r="M56" s="5">
        <v>0</v>
      </c>
      <c r="N56" s="5">
        <v>0</v>
      </c>
      <c r="O56" s="5">
        <v>0</v>
      </c>
      <c r="P56" s="5">
        <v>0</v>
      </c>
      <c r="Q56" s="5">
        <v>0</v>
      </c>
      <c r="R56" s="5">
        <v>0</v>
      </c>
      <c r="S56" s="227">
        <v>1.42</v>
      </c>
      <c r="T56" s="227" t="str">
        <f t="shared" si="9"/>
        <v>Isolée</v>
      </c>
      <c r="U56" s="6" t="s">
        <v>46</v>
      </c>
      <c r="V56" s="6" t="s">
        <v>46</v>
      </c>
      <c r="W56" s="7"/>
      <c r="X56" s="7">
        <v>2016</v>
      </c>
      <c r="Y56" s="7" t="s">
        <v>438</v>
      </c>
      <c r="Z56" s="6" t="s">
        <v>46</v>
      </c>
      <c r="AA56" s="6" t="s">
        <v>48</v>
      </c>
      <c r="AB56" s="8">
        <v>1</v>
      </c>
      <c r="AC56" s="9">
        <v>3</v>
      </c>
      <c r="AD56" s="9">
        <v>1</v>
      </c>
      <c r="AE56" s="9">
        <v>1</v>
      </c>
      <c r="AF56" s="17">
        <f t="shared" si="1"/>
        <v>6</v>
      </c>
      <c r="AG56" s="1">
        <f t="shared" si="2"/>
        <v>18</v>
      </c>
      <c r="AH56" s="10">
        <v>1</v>
      </c>
      <c r="AI56" s="10">
        <v>2</v>
      </c>
      <c r="AJ56" s="10">
        <v>0</v>
      </c>
      <c r="AK56" s="27">
        <f t="shared" si="3"/>
        <v>3</v>
      </c>
      <c r="AL56" s="1">
        <f t="shared" si="4"/>
        <v>12</v>
      </c>
      <c r="AM56" s="11">
        <v>1</v>
      </c>
      <c r="AN56" s="11">
        <v>1</v>
      </c>
      <c r="AO56" s="26">
        <f t="shared" si="5"/>
        <v>2</v>
      </c>
      <c r="AP56" s="1">
        <f t="shared" si="6"/>
        <v>12</v>
      </c>
      <c r="AQ56" s="1">
        <f t="shared" si="10"/>
        <v>18</v>
      </c>
      <c r="AR56" s="12">
        <v>360765</v>
      </c>
      <c r="AS56" s="59" t="str">
        <f t="shared" si="11"/>
        <v>Alerte</v>
      </c>
      <c r="AT56" s="58" t="s">
        <v>515</v>
      </c>
    </row>
    <row r="57" spans="1:46" s="2" customFormat="1" ht="60" x14ac:dyDescent="0.25">
      <c r="A57" s="3" t="s">
        <v>369</v>
      </c>
      <c r="B57" s="3" t="s">
        <v>365</v>
      </c>
      <c r="C57" s="3" t="s">
        <v>366</v>
      </c>
      <c r="D57" s="3" t="s">
        <v>370</v>
      </c>
      <c r="E57" s="4" t="s">
        <v>371</v>
      </c>
      <c r="F57" s="5">
        <v>1</v>
      </c>
      <c r="G57" s="5">
        <v>1</v>
      </c>
      <c r="H57" s="5">
        <v>1</v>
      </c>
      <c r="I57" s="5">
        <v>0</v>
      </c>
      <c r="J57" s="5">
        <v>1</v>
      </c>
      <c r="K57" s="5">
        <v>0</v>
      </c>
      <c r="L57" s="5">
        <v>1</v>
      </c>
      <c r="M57" s="5">
        <v>1</v>
      </c>
      <c r="N57" s="5">
        <v>1</v>
      </c>
      <c r="O57" s="5">
        <v>1</v>
      </c>
      <c r="P57" s="5">
        <v>1</v>
      </c>
      <c r="Q57" s="5">
        <v>1</v>
      </c>
      <c r="R57" s="5">
        <v>1</v>
      </c>
      <c r="S57" s="227">
        <v>7.81</v>
      </c>
      <c r="T57" s="227" t="str">
        <f t="shared" si="9"/>
        <v>Localisée</v>
      </c>
      <c r="U57" s="6" t="s">
        <v>46</v>
      </c>
      <c r="V57" s="6" t="s">
        <v>46</v>
      </c>
      <c r="W57" s="7"/>
      <c r="X57" s="7">
        <v>1982</v>
      </c>
      <c r="Y57" s="7" t="s">
        <v>11</v>
      </c>
      <c r="Z57" s="6" t="s">
        <v>46</v>
      </c>
      <c r="AA57" s="6" t="s">
        <v>48</v>
      </c>
      <c r="AB57" s="8">
        <v>3</v>
      </c>
      <c r="AC57" s="8">
        <v>2</v>
      </c>
      <c r="AD57" s="9">
        <v>2</v>
      </c>
      <c r="AE57" s="9">
        <v>2</v>
      </c>
      <c r="AF57" s="17">
        <f t="shared" si="1"/>
        <v>9</v>
      </c>
      <c r="AG57" s="1">
        <f t="shared" si="2"/>
        <v>27</v>
      </c>
      <c r="AH57" s="10">
        <v>2</v>
      </c>
      <c r="AI57" s="10">
        <v>2</v>
      </c>
      <c r="AJ57" s="10">
        <v>3</v>
      </c>
      <c r="AK57" s="27">
        <f t="shared" si="3"/>
        <v>7</v>
      </c>
      <c r="AL57" s="1">
        <f t="shared" si="4"/>
        <v>28</v>
      </c>
      <c r="AM57" s="11">
        <v>3</v>
      </c>
      <c r="AN57" s="11">
        <v>3</v>
      </c>
      <c r="AO57" s="26">
        <f t="shared" si="5"/>
        <v>6</v>
      </c>
      <c r="AP57" s="1">
        <f t="shared" si="6"/>
        <v>36</v>
      </c>
      <c r="AQ57" s="1">
        <f t="shared" si="10"/>
        <v>36</v>
      </c>
      <c r="AR57" s="12">
        <v>163433</v>
      </c>
      <c r="AS57" s="59" t="str">
        <f t="shared" si="11"/>
        <v>Emergente</v>
      </c>
      <c r="AT57" s="58" t="s">
        <v>516</v>
      </c>
    </row>
    <row r="58" spans="1:46" s="2" customFormat="1" ht="60" hidden="1" x14ac:dyDescent="0.25">
      <c r="A58" s="3" t="s">
        <v>167</v>
      </c>
      <c r="B58" s="3" t="s">
        <v>168</v>
      </c>
      <c r="C58" s="3" t="s">
        <v>169</v>
      </c>
      <c r="D58" s="3" t="s">
        <v>170</v>
      </c>
      <c r="E58" s="4" t="s">
        <v>171</v>
      </c>
      <c r="F58" s="5">
        <v>0</v>
      </c>
      <c r="G58" s="5">
        <v>0</v>
      </c>
      <c r="H58" s="5">
        <v>0</v>
      </c>
      <c r="I58" s="5">
        <v>0</v>
      </c>
      <c r="J58" s="5">
        <v>0</v>
      </c>
      <c r="K58" s="5">
        <v>1</v>
      </c>
      <c r="L58" s="5">
        <v>1</v>
      </c>
      <c r="M58" s="5">
        <v>0</v>
      </c>
      <c r="N58" s="5">
        <v>0</v>
      </c>
      <c r="O58" s="5">
        <v>0</v>
      </c>
      <c r="P58" s="5">
        <v>0</v>
      </c>
      <c r="Q58" s="5">
        <v>0</v>
      </c>
      <c r="R58" s="5">
        <v>0</v>
      </c>
      <c r="S58" s="227">
        <v>0.03</v>
      </c>
      <c r="T58" s="227" t="str">
        <f t="shared" si="9"/>
        <v>Isolée</v>
      </c>
      <c r="U58" s="6" t="s">
        <v>46</v>
      </c>
      <c r="V58" s="6" t="s">
        <v>46</v>
      </c>
      <c r="W58" s="7"/>
      <c r="X58" s="7">
        <v>2017</v>
      </c>
      <c r="Y58" s="7" t="s">
        <v>172</v>
      </c>
      <c r="Z58" s="6" t="s">
        <v>46</v>
      </c>
      <c r="AA58" s="6" t="s">
        <v>48</v>
      </c>
      <c r="AB58" s="8">
        <v>1</v>
      </c>
      <c r="AC58" s="8">
        <v>1</v>
      </c>
      <c r="AD58" s="9">
        <v>1</v>
      </c>
      <c r="AE58" s="9">
        <v>1</v>
      </c>
      <c r="AF58" s="17">
        <f t="shared" si="1"/>
        <v>4</v>
      </c>
      <c r="AG58" s="1">
        <f t="shared" si="2"/>
        <v>12</v>
      </c>
      <c r="AH58" s="10">
        <v>1</v>
      </c>
      <c r="AI58" s="10">
        <v>1</v>
      </c>
      <c r="AJ58" s="10">
        <v>0</v>
      </c>
      <c r="AK58" s="27">
        <f t="shared" si="3"/>
        <v>2</v>
      </c>
      <c r="AL58" s="1">
        <f t="shared" si="4"/>
        <v>8</v>
      </c>
      <c r="AM58" s="11">
        <v>1</v>
      </c>
      <c r="AN58" s="11">
        <v>1</v>
      </c>
      <c r="AO58" s="26">
        <f t="shared" si="5"/>
        <v>2</v>
      </c>
      <c r="AP58" s="1">
        <f t="shared" si="6"/>
        <v>12</v>
      </c>
      <c r="AQ58" s="1">
        <f t="shared" si="10"/>
        <v>12</v>
      </c>
      <c r="AR58" s="12">
        <v>932824</v>
      </c>
      <c r="AS58" s="59" t="str">
        <f t="shared" si="11"/>
        <v>Alerte</v>
      </c>
      <c r="AT58" s="58" t="s">
        <v>515</v>
      </c>
    </row>
    <row r="59" spans="1:46" s="2" customFormat="1" ht="30" hidden="1" x14ac:dyDescent="0.25">
      <c r="A59" s="3" t="s">
        <v>173</v>
      </c>
      <c r="B59" s="3" t="s">
        <v>168</v>
      </c>
      <c r="C59" s="3" t="s">
        <v>169</v>
      </c>
      <c r="D59" s="3" t="s">
        <v>170</v>
      </c>
      <c r="E59" s="4" t="s">
        <v>174</v>
      </c>
      <c r="F59" s="5">
        <v>1</v>
      </c>
      <c r="G59" s="5">
        <v>1</v>
      </c>
      <c r="H59" s="5">
        <v>1</v>
      </c>
      <c r="I59" s="5">
        <v>1</v>
      </c>
      <c r="J59" s="5">
        <v>0</v>
      </c>
      <c r="K59" s="5">
        <v>1</v>
      </c>
      <c r="L59" s="5">
        <v>1</v>
      </c>
      <c r="M59" s="5">
        <v>0</v>
      </c>
      <c r="N59" s="5">
        <v>1</v>
      </c>
      <c r="O59" s="5">
        <v>1</v>
      </c>
      <c r="P59" s="5">
        <v>0</v>
      </c>
      <c r="Q59" s="5">
        <v>0</v>
      </c>
      <c r="R59" s="5">
        <v>1</v>
      </c>
      <c r="S59" s="227">
        <v>4.29</v>
      </c>
      <c r="T59" s="227" t="s">
        <v>526</v>
      </c>
      <c r="U59" s="6" t="s">
        <v>46</v>
      </c>
      <c r="V59" s="6" t="s">
        <v>46</v>
      </c>
      <c r="W59" s="7"/>
      <c r="X59" s="7">
        <v>1982</v>
      </c>
      <c r="Y59" s="7" t="s">
        <v>9</v>
      </c>
      <c r="Z59" s="6" t="s">
        <v>46</v>
      </c>
      <c r="AA59" s="6" t="s">
        <v>48</v>
      </c>
      <c r="AB59" s="8">
        <v>3</v>
      </c>
      <c r="AC59" s="8">
        <v>2</v>
      </c>
      <c r="AD59" s="9">
        <v>1</v>
      </c>
      <c r="AE59" s="9">
        <v>1</v>
      </c>
      <c r="AF59" s="17">
        <f t="shared" si="1"/>
        <v>7</v>
      </c>
      <c r="AG59" s="1">
        <f t="shared" si="2"/>
        <v>21</v>
      </c>
      <c r="AH59" s="10">
        <v>1</v>
      </c>
      <c r="AI59" s="10">
        <v>2</v>
      </c>
      <c r="AJ59" s="10">
        <v>1</v>
      </c>
      <c r="AK59" s="27">
        <f t="shared" si="3"/>
        <v>4</v>
      </c>
      <c r="AL59" s="1">
        <f t="shared" si="4"/>
        <v>16</v>
      </c>
      <c r="AM59" s="11">
        <v>1</v>
      </c>
      <c r="AN59" s="11">
        <v>1</v>
      </c>
      <c r="AO59" s="26">
        <f t="shared" si="5"/>
        <v>2</v>
      </c>
      <c r="AP59" s="1">
        <f t="shared" si="6"/>
        <v>12</v>
      </c>
      <c r="AQ59" s="1">
        <f t="shared" si="10"/>
        <v>21</v>
      </c>
      <c r="AR59" s="12">
        <v>237413</v>
      </c>
      <c r="AS59" s="59" t="str">
        <f t="shared" si="11"/>
        <v>Non EEE</v>
      </c>
      <c r="AT59" s="58" t="s">
        <v>515</v>
      </c>
    </row>
    <row r="60" spans="1:46" s="2" customFormat="1" ht="45" hidden="1" x14ac:dyDescent="0.25">
      <c r="A60" s="3" t="s">
        <v>465</v>
      </c>
      <c r="B60" s="3" t="s">
        <v>466</v>
      </c>
      <c r="C60" s="3" t="s">
        <v>467</v>
      </c>
      <c r="D60" s="3" t="s">
        <v>468</v>
      </c>
      <c r="E60" s="4" t="s">
        <v>469</v>
      </c>
      <c r="F60" s="5">
        <v>0</v>
      </c>
      <c r="G60" s="5">
        <v>0</v>
      </c>
      <c r="H60" s="5">
        <v>0</v>
      </c>
      <c r="I60" s="5">
        <v>0</v>
      </c>
      <c r="J60" s="5">
        <v>0</v>
      </c>
      <c r="K60" s="5">
        <v>0</v>
      </c>
      <c r="L60" s="5">
        <v>0</v>
      </c>
      <c r="M60" s="5">
        <v>0</v>
      </c>
      <c r="N60" s="5">
        <v>0</v>
      </c>
      <c r="O60" s="5">
        <v>0</v>
      </c>
      <c r="P60" s="5">
        <v>0</v>
      </c>
      <c r="Q60" s="5">
        <v>0</v>
      </c>
      <c r="R60" s="5">
        <v>1</v>
      </c>
      <c r="S60" s="227">
        <v>0.06</v>
      </c>
      <c r="T60" s="227" t="str">
        <f t="shared" ref="T60:T65" si="12">IF(S60&gt;=10, "Etendue", IF(S60&gt;=5, "Localisée", "Isolée"))</f>
        <v>Isolée</v>
      </c>
      <c r="U60" s="6" t="s">
        <v>46</v>
      </c>
      <c r="V60" s="6" t="s">
        <v>46</v>
      </c>
      <c r="W60" s="7"/>
      <c r="X60" s="7">
        <v>1929</v>
      </c>
      <c r="Y60" s="7" t="s">
        <v>470</v>
      </c>
      <c r="Z60" s="6" t="s">
        <v>46</v>
      </c>
      <c r="AA60" s="6" t="s">
        <v>48</v>
      </c>
      <c r="AB60" s="8">
        <v>3</v>
      </c>
      <c r="AC60" s="8">
        <v>3</v>
      </c>
      <c r="AD60" s="9">
        <v>1</v>
      </c>
      <c r="AE60" s="9">
        <v>1</v>
      </c>
      <c r="AF60" s="17">
        <f t="shared" si="1"/>
        <v>8</v>
      </c>
      <c r="AG60" s="1">
        <f t="shared" si="2"/>
        <v>24</v>
      </c>
      <c r="AH60" s="10">
        <v>1</v>
      </c>
      <c r="AI60" s="10">
        <v>1</v>
      </c>
      <c r="AJ60" s="10">
        <v>1</v>
      </c>
      <c r="AK60" s="27">
        <f t="shared" si="3"/>
        <v>3</v>
      </c>
      <c r="AL60" s="1">
        <f t="shared" si="4"/>
        <v>12</v>
      </c>
      <c r="AM60" s="11">
        <v>0</v>
      </c>
      <c r="AN60" s="11">
        <v>1</v>
      </c>
      <c r="AO60" s="26">
        <f t="shared" si="5"/>
        <v>1</v>
      </c>
      <c r="AP60" s="1">
        <f t="shared" si="6"/>
        <v>6</v>
      </c>
      <c r="AQ60" s="1">
        <f t="shared" si="10"/>
        <v>24</v>
      </c>
      <c r="AR60" s="12">
        <v>407539</v>
      </c>
      <c r="AS60" s="59" t="str">
        <f t="shared" si="11"/>
        <v>Alerte</v>
      </c>
      <c r="AT60" s="58" t="s">
        <v>515</v>
      </c>
    </row>
    <row r="61" spans="1:46" s="2" customFormat="1" ht="60" hidden="1" x14ac:dyDescent="0.25">
      <c r="A61" s="3" t="s">
        <v>372</v>
      </c>
      <c r="B61" s="3" t="s">
        <v>365</v>
      </c>
      <c r="C61" s="3" t="s">
        <v>373</v>
      </c>
      <c r="D61" s="3" t="s">
        <v>374</v>
      </c>
      <c r="E61" s="4" t="s">
        <v>375</v>
      </c>
      <c r="F61" s="5">
        <v>0</v>
      </c>
      <c r="G61" s="5">
        <v>1</v>
      </c>
      <c r="H61" s="5">
        <v>1</v>
      </c>
      <c r="I61" s="5">
        <v>1</v>
      </c>
      <c r="J61" s="5">
        <v>1</v>
      </c>
      <c r="K61" s="5">
        <v>0</v>
      </c>
      <c r="L61" s="5">
        <v>0</v>
      </c>
      <c r="M61" s="5">
        <v>0</v>
      </c>
      <c r="N61" s="5">
        <v>0</v>
      </c>
      <c r="O61" s="5">
        <v>0</v>
      </c>
      <c r="P61" s="5">
        <v>0</v>
      </c>
      <c r="Q61" s="5">
        <v>0</v>
      </c>
      <c r="R61" s="5">
        <v>0</v>
      </c>
      <c r="S61" s="227">
        <v>0.71</v>
      </c>
      <c r="T61" s="227" t="str">
        <f t="shared" si="12"/>
        <v>Isolée</v>
      </c>
      <c r="U61" s="6" t="s">
        <v>46</v>
      </c>
      <c r="V61" s="6" t="s">
        <v>46</v>
      </c>
      <c r="W61" s="7"/>
      <c r="X61" s="7">
        <v>1982</v>
      </c>
      <c r="Y61" s="7" t="s">
        <v>9</v>
      </c>
      <c r="Z61" s="6" t="s">
        <v>46</v>
      </c>
      <c r="AA61" s="6" t="s">
        <v>48</v>
      </c>
      <c r="AB61" s="8">
        <v>3</v>
      </c>
      <c r="AC61" s="8">
        <v>3</v>
      </c>
      <c r="AD61" s="9">
        <v>3</v>
      </c>
      <c r="AE61" s="9">
        <v>3</v>
      </c>
      <c r="AF61" s="17">
        <f t="shared" si="1"/>
        <v>12</v>
      </c>
      <c r="AG61" s="1">
        <f t="shared" si="2"/>
        <v>36</v>
      </c>
      <c r="AH61" s="10">
        <v>3</v>
      </c>
      <c r="AI61" s="10">
        <v>3</v>
      </c>
      <c r="AJ61" s="10">
        <v>3</v>
      </c>
      <c r="AK61" s="27">
        <f t="shared" si="3"/>
        <v>9</v>
      </c>
      <c r="AL61" s="1">
        <f t="shared" si="4"/>
        <v>36</v>
      </c>
      <c r="AM61" s="11">
        <v>1</v>
      </c>
      <c r="AN61" s="11">
        <v>1</v>
      </c>
      <c r="AO61" s="26">
        <f t="shared" si="5"/>
        <v>2</v>
      </c>
      <c r="AP61" s="1">
        <f t="shared" si="6"/>
        <v>12</v>
      </c>
      <c r="AQ61" s="1">
        <f t="shared" si="10"/>
        <v>36</v>
      </c>
      <c r="AR61" s="12">
        <v>62462</v>
      </c>
      <c r="AS61" s="59" t="str">
        <f t="shared" si="11"/>
        <v>Emergente</v>
      </c>
      <c r="AT61" s="58" t="s">
        <v>529</v>
      </c>
    </row>
    <row r="62" spans="1:46" s="2" customFormat="1" ht="30" hidden="1" x14ac:dyDescent="0.25">
      <c r="A62" s="3" t="s">
        <v>262</v>
      </c>
      <c r="B62" s="3" t="s">
        <v>168</v>
      </c>
      <c r="C62" s="3" t="s">
        <v>169</v>
      </c>
      <c r="D62" s="3" t="s">
        <v>252</v>
      </c>
      <c r="E62" s="4" t="s">
        <v>263</v>
      </c>
      <c r="F62" s="5">
        <v>0</v>
      </c>
      <c r="G62" s="5">
        <v>1</v>
      </c>
      <c r="H62" s="5">
        <v>1</v>
      </c>
      <c r="I62" s="5">
        <v>0</v>
      </c>
      <c r="J62" s="5">
        <v>1</v>
      </c>
      <c r="K62" s="5">
        <v>1</v>
      </c>
      <c r="L62" s="5">
        <v>1</v>
      </c>
      <c r="M62" s="5">
        <v>0</v>
      </c>
      <c r="N62" s="5">
        <v>0</v>
      </c>
      <c r="O62" s="5">
        <v>0</v>
      </c>
      <c r="P62" s="5">
        <v>1</v>
      </c>
      <c r="Q62" s="5">
        <v>0</v>
      </c>
      <c r="R62" s="5" t="s">
        <v>240</v>
      </c>
      <c r="S62" s="227">
        <v>0.48</v>
      </c>
      <c r="T62" s="227" t="str">
        <f t="shared" si="12"/>
        <v>Isolée</v>
      </c>
      <c r="U62" s="6" t="s">
        <v>46</v>
      </c>
      <c r="V62" s="6" t="s">
        <v>46</v>
      </c>
      <c r="W62" s="7"/>
      <c r="X62" s="7">
        <v>2001</v>
      </c>
      <c r="Y62" s="7" t="s">
        <v>14</v>
      </c>
      <c r="Z62" s="6" t="s">
        <v>46</v>
      </c>
      <c r="AA62" s="6" t="s">
        <v>48</v>
      </c>
      <c r="AB62" s="8">
        <v>2</v>
      </c>
      <c r="AC62" s="8">
        <v>1</v>
      </c>
      <c r="AD62" s="9">
        <v>1</v>
      </c>
      <c r="AE62" s="9">
        <v>1</v>
      </c>
      <c r="AF62" s="17">
        <f t="shared" si="1"/>
        <v>5</v>
      </c>
      <c r="AG62" s="1">
        <f t="shared" si="2"/>
        <v>15</v>
      </c>
      <c r="AH62" s="10">
        <v>2</v>
      </c>
      <c r="AI62" s="10">
        <v>1</v>
      </c>
      <c r="AJ62" s="10">
        <v>0</v>
      </c>
      <c r="AK62" s="27">
        <f t="shared" si="3"/>
        <v>3</v>
      </c>
      <c r="AL62" s="1">
        <f t="shared" si="4"/>
        <v>12</v>
      </c>
      <c r="AM62" s="11">
        <v>1</v>
      </c>
      <c r="AN62" s="11">
        <v>1</v>
      </c>
      <c r="AO62" s="26">
        <f t="shared" si="5"/>
        <v>2</v>
      </c>
      <c r="AP62" s="1">
        <f t="shared" si="6"/>
        <v>12</v>
      </c>
      <c r="AQ62" s="1">
        <f t="shared" si="10"/>
        <v>15</v>
      </c>
      <c r="AR62" s="12">
        <v>247327</v>
      </c>
      <c r="AS62" s="59" t="str">
        <f t="shared" si="11"/>
        <v>Alerte</v>
      </c>
      <c r="AT62" s="58" t="s">
        <v>515</v>
      </c>
    </row>
    <row r="63" spans="1:46" s="2" customFormat="1" ht="30" hidden="1" x14ac:dyDescent="0.25">
      <c r="A63" s="17"/>
      <c r="B63" s="3" t="s">
        <v>168</v>
      </c>
      <c r="C63" s="3" t="s">
        <v>169</v>
      </c>
      <c r="D63" s="3" t="s">
        <v>188</v>
      </c>
      <c r="E63" s="4" t="s">
        <v>206</v>
      </c>
      <c r="F63" s="5">
        <v>0</v>
      </c>
      <c r="G63" s="5">
        <v>0</v>
      </c>
      <c r="H63" s="5">
        <v>0</v>
      </c>
      <c r="I63" s="5">
        <v>0</v>
      </c>
      <c r="J63" s="5">
        <v>0</v>
      </c>
      <c r="K63" s="5">
        <v>0</v>
      </c>
      <c r="L63" s="5">
        <v>1</v>
      </c>
      <c r="M63" s="5">
        <v>0</v>
      </c>
      <c r="N63" s="5">
        <v>0</v>
      </c>
      <c r="O63" s="5">
        <v>0</v>
      </c>
      <c r="P63" s="5">
        <v>0</v>
      </c>
      <c r="Q63" s="5">
        <v>0</v>
      </c>
      <c r="R63" s="5">
        <v>0</v>
      </c>
      <c r="S63" s="227">
        <v>0.03</v>
      </c>
      <c r="T63" s="227" t="str">
        <f t="shared" si="12"/>
        <v>Isolée</v>
      </c>
      <c r="U63" s="6" t="s">
        <v>46</v>
      </c>
      <c r="V63" s="6" t="s">
        <v>46</v>
      </c>
      <c r="W63" s="7"/>
      <c r="X63" s="7">
        <v>2016</v>
      </c>
      <c r="Y63" s="7" t="s">
        <v>14</v>
      </c>
      <c r="Z63" s="6" t="s">
        <v>46</v>
      </c>
      <c r="AA63" s="6" t="s">
        <v>48</v>
      </c>
      <c r="AB63" s="8">
        <v>1</v>
      </c>
      <c r="AC63" s="8">
        <v>0</v>
      </c>
      <c r="AD63" s="9">
        <v>1</v>
      </c>
      <c r="AE63" s="9">
        <v>1</v>
      </c>
      <c r="AF63" s="17">
        <f t="shared" si="1"/>
        <v>3</v>
      </c>
      <c r="AG63" s="1">
        <f t="shared" si="2"/>
        <v>9</v>
      </c>
      <c r="AH63" s="10">
        <v>1</v>
      </c>
      <c r="AI63" s="10">
        <v>1</v>
      </c>
      <c r="AJ63" s="10">
        <v>0</v>
      </c>
      <c r="AK63" s="27">
        <f t="shared" si="3"/>
        <v>2</v>
      </c>
      <c r="AL63" s="1">
        <f t="shared" si="4"/>
        <v>8</v>
      </c>
      <c r="AM63" s="11">
        <v>1</v>
      </c>
      <c r="AN63" s="11">
        <v>1</v>
      </c>
      <c r="AO63" s="26">
        <f t="shared" si="5"/>
        <v>2</v>
      </c>
      <c r="AP63" s="1">
        <f t="shared" si="6"/>
        <v>12</v>
      </c>
      <c r="AQ63" s="1">
        <f t="shared" si="10"/>
        <v>12</v>
      </c>
      <c r="AR63" s="12">
        <v>239096</v>
      </c>
      <c r="AS63" s="59" t="str">
        <f t="shared" si="11"/>
        <v>Alerte</v>
      </c>
      <c r="AT63" s="58" t="s">
        <v>515</v>
      </c>
    </row>
    <row r="64" spans="1:46" s="2" customFormat="1" ht="30" hidden="1" x14ac:dyDescent="0.25">
      <c r="A64" s="17"/>
      <c r="B64" s="3" t="s">
        <v>168</v>
      </c>
      <c r="C64" s="3" t="s">
        <v>169</v>
      </c>
      <c r="D64" s="3" t="s">
        <v>188</v>
      </c>
      <c r="E64" s="4" t="s">
        <v>207</v>
      </c>
      <c r="F64" s="5">
        <v>0</v>
      </c>
      <c r="G64" s="5">
        <v>0</v>
      </c>
      <c r="H64" s="5">
        <v>0</v>
      </c>
      <c r="I64" s="5">
        <v>0</v>
      </c>
      <c r="J64" s="5">
        <v>0</v>
      </c>
      <c r="K64" s="5">
        <v>0</v>
      </c>
      <c r="L64" s="5">
        <v>0</v>
      </c>
      <c r="M64" s="5">
        <v>1</v>
      </c>
      <c r="N64" s="5">
        <v>0</v>
      </c>
      <c r="O64" s="5">
        <v>0</v>
      </c>
      <c r="P64" s="5">
        <v>0</v>
      </c>
      <c r="Q64" s="5">
        <v>0</v>
      </c>
      <c r="R64" s="5">
        <v>0</v>
      </c>
      <c r="S64" s="227">
        <v>0.03</v>
      </c>
      <c r="T64" s="227" t="str">
        <f t="shared" si="12"/>
        <v>Isolée</v>
      </c>
      <c r="U64" s="6" t="s">
        <v>46</v>
      </c>
      <c r="V64" s="6" t="s">
        <v>46</v>
      </c>
      <c r="W64" s="7"/>
      <c r="X64" s="7">
        <v>2016</v>
      </c>
      <c r="Y64" s="7" t="s">
        <v>15</v>
      </c>
      <c r="Z64" s="6" t="s">
        <v>46</v>
      </c>
      <c r="AA64" s="6" t="s">
        <v>48</v>
      </c>
      <c r="AB64" s="8">
        <v>1</v>
      </c>
      <c r="AC64" s="8">
        <v>1</v>
      </c>
      <c r="AD64" s="9">
        <v>1</v>
      </c>
      <c r="AE64" s="9">
        <v>1</v>
      </c>
      <c r="AF64" s="17">
        <f t="shared" si="1"/>
        <v>4</v>
      </c>
      <c r="AG64" s="1">
        <f t="shared" si="2"/>
        <v>12</v>
      </c>
      <c r="AH64" s="10">
        <v>1</v>
      </c>
      <c r="AI64" s="10">
        <v>1</v>
      </c>
      <c r="AJ64" s="10">
        <v>0</v>
      </c>
      <c r="AK64" s="27">
        <f t="shared" si="3"/>
        <v>2</v>
      </c>
      <c r="AL64" s="1">
        <f t="shared" si="4"/>
        <v>8</v>
      </c>
      <c r="AM64" s="11">
        <v>1</v>
      </c>
      <c r="AN64" s="11">
        <v>1</v>
      </c>
      <c r="AO64" s="26">
        <f t="shared" si="5"/>
        <v>2</v>
      </c>
      <c r="AP64" s="1">
        <f t="shared" si="6"/>
        <v>12</v>
      </c>
      <c r="AQ64" s="1">
        <f t="shared" si="10"/>
        <v>12</v>
      </c>
      <c r="AR64" s="12">
        <v>306432</v>
      </c>
      <c r="AS64" s="59" t="str">
        <f t="shared" si="11"/>
        <v>Alerte</v>
      </c>
      <c r="AT64" s="58" t="s">
        <v>515</v>
      </c>
    </row>
    <row r="65" spans="1:46" s="2" customFormat="1" ht="30" hidden="1" x14ac:dyDescent="0.25">
      <c r="A65" s="3" t="s">
        <v>135</v>
      </c>
      <c r="B65" s="3" t="s">
        <v>42</v>
      </c>
      <c r="C65" s="3" t="s">
        <v>122</v>
      </c>
      <c r="D65" s="3" t="s">
        <v>129</v>
      </c>
      <c r="E65" s="4" t="s">
        <v>136</v>
      </c>
      <c r="F65" s="5">
        <v>0</v>
      </c>
      <c r="G65" s="5">
        <v>1</v>
      </c>
      <c r="H65" s="5">
        <v>1</v>
      </c>
      <c r="I65" s="5">
        <v>1</v>
      </c>
      <c r="J65" s="5">
        <v>1</v>
      </c>
      <c r="K65" s="5">
        <v>1</v>
      </c>
      <c r="L65" s="5">
        <v>1</v>
      </c>
      <c r="M65" s="5">
        <v>1</v>
      </c>
      <c r="N65" s="5">
        <v>1</v>
      </c>
      <c r="O65" s="5">
        <v>1</v>
      </c>
      <c r="P65" s="5">
        <v>0</v>
      </c>
      <c r="Q65" s="5">
        <v>1</v>
      </c>
      <c r="R65" s="5">
        <v>0</v>
      </c>
      <c r="S65" s="227">
        <v>0.18</v>
      </c>
      <c r="T65" s="227" t="str">
        <f t="shared" si="12"/>
        <v>Isolée</v>
      </c>
      <c r="U65" s="6" t="s">
        <v>46</v>
      </c>
      <c r="V65" s="6" t="s">
        <v>46</v>
      </c>
      <c r="W65" s="7"/>
      <c r="X65" s="7">
        <v>1964</v>
      </c>
      <c r="Y65" s="7" t="s">
        <v>137</v>
      </c>
      <c r="Z65" s="6" t="s">
        <v>46</v>
      </c>
      <c r="AA65" s="6" t="s">
        <v>48</v>
      </c>
      <c r="AB65" s="8">
        <v>3</v>
      </c>
      <c r="AC65" s="8">
        <v>3</v>
      </c>
      <c r="AD65" s="9">
        <v>3</v>
      </c>
      <c r="AE65" s="9">
        <v>3</v>
      </c>
      <c r="AF65" s="17">
        <f t="shared" si="1"/>
        <v>12</v>
      </c>
      <c r="AG65" s="1">
        <f t="shared" si="2"/>
        <v>36</v>
      </c>
      <c r="AH65" s="10">
        <v>2</v>
      </c>
      <c r="AI65" s="10">
        <v>2</v>
      </c>
      <c r="AJ65" s="10">
        <v>3</v>
      </c>
      <c r="AK65" s="27">
        <f t="shared" si="3"/>
        <v>7</v>
      </c>
      <c r="AL65" s="1">
        <f t="shared" si="4"/>
        <v>28</v>
      </c>
      <c r="AM65" s="14">
        <v>1</v>
      </c>
      <c r="AN65" s="14">
        <v>2</v>
      </c>
      <c r="AO65" s="26">
        <f t="shared" si="5"/>
        <v>3</v>
      </c>
      <c r="AP65" s="1">
        <f t="shared" si="6"/>
        <v>18</v>
      </c>
      <c r="AQ65" s="1">
        <f t="shared" si="10"/>
        <v>36</v>
      </c>
      <c r="AR65" s="12">
        <v>67246</v>
      </c>
      <c r="AS65" s="59" t="str">
        <f t="shared" si="11"/>
        <v>Emergente</v>
      </c>
      <c r="AT65" s="58" t="s">
        <v>515</v>
      </c>
    </row>
    <row r="66" spans="1:46" s="2" customFormat="1" ht="30" hidden="1" x14ac:dyDescent="0.25">
      <c r="A66" s="3" t="s">
        <v>264</v>
      </c>
      <c r="B66" s="3" t="s">
        <v>168</v>
      </c>
      <c r="C66" s="3" t="s">
        <v>169</v>
      </c>
      <c r="D66" s="3" t="s">
        <v>252</v>
      </c>
      <c r="E66" s="4" t="s">
        <v>265</v>
      </c>
      <c r="F66" s="5">
        <v>1</v>
      </c>
      <c r="G66" s="5">
        <v>1</v>
      </c>
      <c r="H66" s="5">
        <v>1</v>
      </c>
      <c r="I66" s="5">
        <v>1</v>
      </c>
      <c r="J66" s="5">
        <v>1</v>
      </c>
      <c r="K66" s="5">
        <v>1</v>
      </c>
      <c r="L66" s="5">
        <v>1</v>
      </c>
      <c r="M66" s="5">
        <v>1</v>
      </c>
      <c r="N66" s="5">
        <v>1</v>
      </c>
      <c r="O66" s="5">
        <v>1</v>
      </c>
      <c r="P66" s="5">
        <v>1</v>
      </c>
      <c r="Q66" s="5">
        <v>0</v>
      </c>
      <c r="R66" s="5">
        <v>1</v>
      </c>
      <c r="S66" s="227">
        <v>9.49</v>
      </c>
      <c r="T66" s="227" t="s">
        <v>526</v>
      </c>
      <c r="U66" s="6" t="s">
        <v>46</v>
      </c>
      <c r="V66" s="6" t="s">
        <v>46</v>
      </c>
      <c r="W66" s="7"/>
      <c r="X66" s="7">
        <v>2012</v>
      </c>
      <c r="Y66" s="7" t="s">
        <v>15</v>
      </c>
      <c r="Z66" s="6" t="s">
        <v>46</v>
      </c>
      <c r="AA66" s="6" t="s">
        <v>48</v>
      </c>
      <c r="AB66" s="8">
        <v>3</v>
      </c>
      <c r="AC66" s="8">
        <v>3</v>
      </c>
      <c r="AD66" s="9">
        <v>3</v>
      </c>
      <c r="AE66" s="9">
        <v>3</v>
      </c>
      <c r="AF66" s="17">
        <f t="shared" si="1"/>
        <v>12</v>
      </c>
      <c r="AG66" s="1">
        <f t="shared" si="2"/>
        <v>36</v>
      </c>
      <c r="AH66" s="10">
        <v>3</v>
      </c>
      <c r="AI66" s="10">
        <v>1</v>
      </c>
      <c r="AJ66" s="10">
        <v>3</v>
      </c>
      <c r="AK66" s="27">
        <f t="shared" si="3"/>
        <v>7</v>
      </c>
      <c r="AL66" s="1">
        <f t="shared" si="4"/>
        <v>28</v>
      </c>
      <c r="AM66" s="11">
        <v>1</v>
      </c>
      <c r="AN66" s="11">
        <v>1</v>
      </c>
      <c r="AO66" s="26">
        <f t="shared" si="5"/>
        <v>2</v>
      </c>
      <c r="AP66" s="1">
        <f t="shared" si="6"/>
        <v>12</v>
      </c>
      <c r="AQ66" s="1">
        <f t="shared" si="10"/>
        <v>36</v>
      </c>
      <c r="AR66" s="12">
        <v>645061</v>
      </c>
      <c r="AS66" s="59" t="str">
        <f t="shared" si="11"/>
        <v>Majeure</v>
      </c>
      <c r="AT66" s="58" t="s">
        <v>515</v>
      </c>
    </row>
    <row r="67" spans="1:46" s="2" customFormat="1" hidden="1" x14ac:dyDescent="0.25">
      <c r="A67" s="3" t="s">
        <v>97</v>
      </c>
      <c r="B67" s="3" t="s">
        <v>42</v>
      </c>
      <c r="C67" s="3" t="s">
        <v>74</v>
      </c>
      <c r="D67" s="3" t="s">
        <v>83</v>
      </c>
      <c r="E67" s="4" t="s">
        <v>98</v>
      </c>
      <c r="F67" s="5">
        <v>0</v>
      </c>
      <c r="G67" s="5">
        <v>0</v>
      </c>
      <c r="H67" s="5">
        <v>1</v>
      </c>
      <c r="I67" s="5">
        <v>1</v>
      </c>
      <c r="J67" s="5">
        <v>1</v>
      </c>
      <c r="K67" s="5">
        <v>0</v>
      </c>
      <c r="L67" s="5">
        <v>0</v>
      </c>
      <c r="M67" s="5">
        <v>0</v>
      </c>
      <c r="N67" s="5">
        <v>1</v>
      </c>
      <c r="O67" s="5">
        <v>0</v>
      </c>
      <c r="P67" s="5">
        <v>0</v>
      </c>
      <c r="Q67" s="5">
        <v>0</v>
      </c>
      <c r="R67" s="5">
        <v>0</v>
      </c>
      <c r="S67" s="227">
        <v>0.96</v>
      </c>
      <c r="T67" s="227" t="str">
        <f t="shared" ref="T67:T79" si="13">IF(S67&gt;=10, "Etendue", IF(S67&gt;=5, "Localisée", "Isolée"))</f>
        <v>Isolée</v>
      </c>
      <c r="U67" s="6" t="s">
        <v>46</v>
      </c>
      <c r="V67" s="6" t="s">
        <v>46</v>
      </c>
      <c r="W67" s="7"/>
      <c r="X67" s="7">
        <v>1998</v>
      </c>
      <c r="Y67" s="7" t="s">
        <v>10</v>
      </c>
      <c r="Z67" s="6" t="s">
        <v>46</v>
      </c>
      <c r="AA67" s="6" t="s">
        <v>48</v>
      </c>
      <c r="AB67" s="8">
        <v>3</v>
      </c>
      <c r="AC67" s="8">
        <v>3</v>
      </c>
      <c r="AD67" s="9">
        <v>2</v>
      </c>
      <c r="AE67" s="9">
        <v>1</v>
      </c>
      <c r="AF67" s="17">
        <f t="shared" ref="AF67:AF130" si="14">SUM(AB67:AE67)</f>
        <v>9</v>
      </c>
      <c r="AG67" s="1">
        <f t="shared" ref="AG67:AG130" si="15">AF67*3</f>
        <v>27</v>
      </c>
      <c r="AH67" s="10">
        <v>3</v>
      </c>
      <c r="AI67" s="10">
        <v>2</v>
      </c>
      <c r="AJ67" s="10">
        <v>1</v>
      </c>
      <c r="AK67" s="27">
        <f t="shared" ref="AK67:AK130" si="16">SUM(AH67:AJ67)</f>
        <v>6</v>
      </c>
      <c r="AL67" s="1">
        <f t="shared" ref="AL67:AL130" si="17">AK67*4</f>
        <v>24</v>
      </c>
      <c r="AM67" s="11">
        <v>1</v>
      </c>
      <c r="AN67" s="11">
        <v>1</v>
      </c>
      <c r="AO67" s="26">
        <f t="shared" ref="AO67:AO130" si="18">SUM(AM67:AN67)</f>
        <v>2</v>
      </c>
      <c r="AP67" s="1">
        <f t="shared" ref="AP67:AP130" si="19">AO67*6</f>
        <v>12</v>
      </c>
      <c r="AQ67" s="1">
        <f t="shared" si="10"/>
        <v>27</v>
      </c>
      <c r="AR67" s="12">
        <v>2702</v>
      </c>
      <c r="AS67" s="59" t="str">
        <f t="shared" si="11"/>
        <v>Alerte</v>
      </c>
      <c r="AT67" s="58" t="s">
        <v>515</v>
      </c>
    </row>
    <row r="68" spans="1:46" s="2" customFormat="1" ht="45" hidden="1" x14ac:dyDescent="0.25">
      <c r="A68" s="3" t="s">
        <v>54</v>
      </c>
      <c r="B68" s="3" t="s">
        <v>42</v>
      </c>
      <c r="C68" s="3" t="s">
        <v>43</v>
      </c>
      <c r="D68" s="3" t="s">
        <v>44</v>
      </c>
      <c r="E68" s="4" t="s">
        <v>55</v>
      </c>
      <c r="F68" s="5">
        <v>1</v>
      </c>
      <c r="G68" s="5">
        <v>1</v>
      </c>
      <c r="H68" s="5">
        <v>1</v>
      </c>
      <c r="I68" s="5">
        <v>1</v>
      </c>
      <c r="J68" s="5">
        <v>1</v>
      </c>
      <c r="K68" s="5">
        <v>1</v>
      </c>
      <c r="L68" s="5">
        <v>1</v>
      </c>
      <c r="M68" s="5">
        <v>1</v>
      </c>
      <c r="N68" s="5">
        <v>1</v>
      </c>
      <c r="O68" s="5">
        <v>1</v>
      </c>
      <c r="P68" s="5">
        <v>1</v>
      </c>
      <c r="Q68" s="5">
        <v>1</v>
      </c>
      <c r="R68" s="5">
        <v>0</v>
      </c>
      <c r="S68" s="227">
        <v>1.65</v>
      </c>
      <c r="T68" s="227" t="str">
        <f t="shared" si="13"/>
        <v>Isolée</v>
      </c>
      <c r="U68" s="6" t="s">
        <v>46</v>
      </c>
      <c r="V68" s="6" t="s">
        <v>46</v>
      </c>
      <c r="W68" s="7"/>
      <c r="X68" s="7" t="s">
        <v>56</v>
      </c>
      <c r="Y68" s="7" t="s">
        <v>49</v>
      </c>
      <c r="Z68" s="6" t="s">
        <v>46</v>
      </c>
      <c r="AA68" s="6" t="s">
        <v>48</v>
      </c>
      <c r="AB68" s="8">
        <v>1</v>
      </c>
      <c r="AC68" s="9">
        <v>3</v>
      </c>
      <c r="AD68" s="9">
        <v>2</v>
      </c>
      <c r="AE68" s="9">
        <v>2</v>
      </c>
      <c r="AF68" s="17">
        <f t="shared" si="14"/>
        <v>8</v>
      </c>
      <c r="AG68" s="1">
        <f t="shared" si="15"/>
        <v>24</v>
      </c>
      <c r="AH68" s="10">
        <v>3</v>
      </c>
      <c r="AI68" s="10">
        <v>1</v>
      </c>
      <c r="AJ68" s="10">
        <v>2</v>
      </c>
      <c r="AK68" s="27">
        <f t="shared" si="16"/>
        <v>6</v>
      </c>
      <c r="AL68" s="1">
        <f t="shared" si="17"/>
        <v>24</v>
      </c>
      <c r="AM68" s="11">
        <v>1</v>
      </c>
      <c r="AN68" s="11">
        <v>3</v>
      </c>
      <c r="AO68" s="26">
        <f t="shared" si="18"/>
        <v>4</v>
      </c>
      <c r="AP68" s="1">
        <f t="shared" si="19"/>
        <v>24</v>
      </c>
      <c r="AQ68" s="1">
        <f t="shared" si="10"/>
        <v>24</v>
      </c>
      <c r="AR68" s="12">
        <v>61028</v>
      </c>
      <c r="AS68" s="59" t="str">
        <f t="shared" si="11"/>
        <v>Alerte</v>
      </c>
      <c r="AT68" s="58" t="s">
        <v>515</v>
      </c>
    </row>
    <row r="69" spans="1:46" s="2" customFormat="1" ht="75" hidden="1" x14ac:dyDescent="0.25">
      <c r="A69" s="3" t="s">
        <v>208</v>
      </c>
      <c r="B69" s="3" t="s">
        <v>168</v>
      </c>
      <c r="C69" s="3" t="s">
        <v>169</v>
      </c>
      <c r="D69" s="3" t="s">
        <v>188</v>
      </c>
      <c r="E69" s="4" t="s">
        <v>209</v>
      </c>
      <c r="F69" s="5">
        <v>1</v>
      </c>
      <c r="G69" s="5">
        <v>1</v>
      </c>
      <c r="H69" s="5">
        <v>1</v>
      </c>
      <c r="I69" s="5">
        <v>0</v>
      </c>
      <c r="J69" s="5">
        <v>0</v>
      </c>
      <c r="K69" s="5">
        <v>1</v>
      </c>
      <c r="L69" s="5">
        <v>1</v>
      </c>
      <c r="M69" s="5">
        <v>1</v>
      </c>
      <c r="N69" s="5">
        <v>1</v>
      </c>
      <c r="O69" s="5">
        <v>1</v>
      </c>
      <c r="P69" s="5">
        <v>1</v>
      </c>
      <c r="Q69" s="5">
        <v>0</v>
      </c>
      <c r="R69" s="5">
        <v>0</v>
      </c>
      <c r="S69" s="227">
        <v>3.9</v>
      </c>
      <c r="T69" s="227" t="str">
        <f t="shared" si="13"/>
        <v>Isolée</v>
      </c>
      <c r="U69" s="6" t="s">
        <v>46</v>
      </c>
      <c r="V69" s="6" t="s">
        <v>46</v>
      </c>
      <c r="W69" s="7"/>
      <c r="X69" s="7">
        <v>1974</v>
      </c>
      <c r="Y69" s="7" t="s">
        <v>8</v>
      </c>
      <c r="Z69" s="6" t="s">
        <v>46</v>
      </c>
      <c r="AA69" s="6" t="s">
        <v>48</v>
      </c>
      <c r="AB69" s="8">
        <v>3</v>
      </c>
      <c r="AC69" s="8">
        <v>3</v>
      </c>
      <c r="AD69" s="9">
        <v>1</v>
      </c>
      <c r="AE69" s="9">
        <v>1</v>
      </c>
      <c r="AF69" s="17">
        <f t="shared" si="14"/>
        <v>8</v>
      </c>
      <c r="AG69" s="1">
        <f t="shared" si="15"/>
        <v>24</v>
      </c>
      <c r="AH69" s="10">
        <v>1</v>
      </c>
      <c r="AI69" s="10">
        <v>1</v>
      </c>
      <c r="AJ69" s="10">
        <v>1</v>
      </c>
      <c r="AK69" s="27">
        <f t="shared" si="16"/>
        <v>3</v>
      </c>
      <c r="AL69" s="1">
        <f t="shared" si="17"/>
        <v>12</v>
      </c>
      <c r="AM69" s="11">
        <v>1</v>
      </c>
      <c r="AN69" s="11">
        <v>1</v>
      </c>
      <c r="AO69" s="26">
        <f t="shared" si="18"/>
        <v>2</v>
      </c>
      <c r="AP69" s="1">
        <f t="shared" si="19"/>
        <v>12</v>
      </c>
      <c r="AQ69" s="1">
        <f t="shared" si="10"/>
        <v>24</v>
      </c>
      <c r="AR69" s="12">
        <v>12928</v>
      </c>
      <c r="AS69" s="59" t="str">
        <f t="shared" si="11"/>
        <v>Alerte</v>
      </c>
      <c r="AT69" s="58" t="s">
        <v>515</v>
      </c>
    </row>
    <row r="70" spans="1:46" s="2" customFormat="1" ht="30" hidden="1" x14ac:dyDescent="0.25">
      <c r="A70" s="17"/>
      <c r="B70" s="3" t="s">
        <v>365</v>
      </c>
      <c r="C70" s="3" t="s">
        <v>373</v>
      </c>
      <c r="D70" s="3" t="s">
        <v>376</v>
      </c>
      <c r="E70" s="4" t="s">
        <v>377</v>
      </c>
      <c r="F70" s="5">
        <v>0</v>
      </c>
      <c r="G70" s="5">
        <v>0</v>
      </c>
      <c r="H70" s="5">
        <v>1</v>
      </c>
      <c r="I70" s="5">
        <v>0</v>
      </c>
      <c r="J70" s="5">
        <v>0</v>
      </c>
      <c r="K70" s="5">
        <v>1</v>
      </c>
      <c r="L70" s="5">
        <v>1</v>
      </c>
      <c r="M70" s="5">
        <v>1</v>
      </c>
      <c r="N70" s="5">
        <v>1</v>
      </c>
      <c r="O70" s="5">
        <v>1</v>
      </c>
      <c r="P70" s="5">
        <v>1</v>
      </c>
      <c r="Q70" s="5">
        <v>1</v>
      </c>
      <c r="R70" s="5">
        <v>1</v>
      </c>
      <c r="S70" s="227">
        <v>0.03</v>
      </c>
      <c r="T70" s="227" t="str">
        <f t="shared" si="13"/>
        <v>Isolée</v>
      </c>
      <c r="U70" s="6" t="s">
        <v>46</v>
      </c>
      <c r="V70" s="6" t="s">
        <v>46</v>
      </c>
      <c r="W70" s="7"/>
      <c r="X70" s="7">
        <v>2001</v>
      </c>
      <c r="Y70" s="7" t="s">
        <v>10</v>
      </c>
      <c r="Z70" s="6" t="s">
        <v>46</v>
      </c>
      <c r="AA70" s="6" t="s">
        <v>48</v>
      </c>
      <c r="AB70" s="8">
        <v>3</v>
      </c>
      <c r="AC70" s="9">
        <v>1</v>
      </c>
      <c r="AD70" s="9">
        <v>2</v>
      </c>
      <c r="AE70" s="8">
        <v>1</v>
      </c>
      <c r="AF70" s="17">
        <f t="shared" si="14"/>
        <v>7</v>
      </c>
      <c r="AG70" s="1">
        <f t="shared" si="15"/>
        <v>21</v>
      </c>
      <c r="AH70" s="10">
        <v>3</v>
      </c>
      <c r="AI70" s="10">
        <v>1</v>
      </c>
      <c r="AJ70" s="10">
        <v>1</v>
      </c>
      <c r="AK70" s="27">
        <f t="shared" si="16"/>
        <v>5</v>
      </c>
      <c r="AL70" s="1">
        <f t="shared" si="17"/>
        <v>20</v>
      </c>
      <c r="AM70" s="11">
        <v>1</v>
      </c>
      <c r="AN70" s="11">
        <v>1</v>
      </c>
      <c r="AO70" s="26">
        <f t="shared" si="18"/>
        <v>2</v>
      </c>
      <c r="AP70" s="1">
        <f t="shared" si="19"/>
        <v>12</v>
      </c>
      <c r="AQ70" s="1">
        <f t="shared" si="10"/>
        <v>21</v>
      </c>
      <c r="AR70" s="12">
        <v>782405</v>
      </c>
      <c r="AS70" s="59" t="str">
        <f t="shared" si="11"/>
        <v>Alerte</v>
      </c>
      <c r="AT70" s="58" t="s">
        <v>515</v>
      </c>
    </row>
    <row r="71" spans="1:46" s="2" customFormat="1" ht="30" hidden="1" x14ac:dyDescent="0.25">
      <c r="A71" s="3" t="s">
        <v>471</v>
      </c>
      <c r="B71" s="3" t="s">
        <v>466</v>
      </c>
      <c r="C71" s="3" t="s">
        <v>472</v>
      </c>
      <c r="D71" s="3" t="s">
        <v>473</v>
      </c>
      <c r="E71" s="4" t="s">
        <v>474</v>
      </c>
      <c r="F71" s="5">
        <v>0</v>
      </c>
      <c r="G71" s="5">
        <v>0</v>
      </c>
      <c r="H71" s="5">
        <v>1</v>
      </c>
      <c r="I71" s="5">
        <v>0</v>
      </c>
      <c r="J71" s="5">
        <v>0</v>
      </c>
      <c r="K71" s="5">
        <v>0</v>
      </c>
      <c r="L71" s="5">
        <v>0</v>
      </c>
      <c r="M71" s="5">
        <v>0</v>
      </c>
      <c r="N71" s="5">
        <v>0</v>
      </c>
      <c r="O71" s="5">
        <v>0</v>
      </c>
      <c r="P71" s="5">
        <v>0</v>
      </c>
      <c r="Q71" s="5">
        <v>0</v>
      </c>
      <c r="R71" s="5">
        <v>0</v>
      </c>
      <c r="S71" s="227">
        <v>0.36</v>
      </c>
      <c r="T71" s="227" t="str">
        <f t="shared" si="13"/>
        <v>Isolée</v>
      </c>
      <c r="U71" s="6" t="s">
        <v>46</v>
      </c>
      <c r="V71" s="6" t="s">
        <v>46</v>
      </c>
      <c r="W71" s="7"/>
      <c r="X71" s="7">
        <v>1971</v>
      </c>
      <c r="Y71" s="7" t="s">
        <v>437</v>
      </c>
      <c r="Z71" s="6" t="s">
        <v>46</v>
      </c>
      <c r="AA71" s="6" t="s">
        <v>48</v>
      </c>
      <c r="AB71" s="8">
        <v>2</v>
      </c>
      <c r="AC71" s="8">
        <v>3</v>
      </c>
      <c r="AD71" s="9">
        <v>1</v>
      </c>
      <c r="AE71" s="9">
        <v>1</v>
      </c>
      <c r="AF71" s="17">
        <f t="shared" si="14"/>
        <v>7</v>
      </c>
      <c r="AG71" s="1">
        <f t="shared" si="15"/>
        <v>21</v>
      </c>
      <c r="AH71" s="10">
        <v>1</v>
      </c>
      <c r="AI71" s="10">
        <v>1</v>
      </c>
      <c r="AJ71" s="15">
        <v>0</v>
      </c>
      <c r="AK71" s="27">
        <f t="shared" si="16"/>
        <v>2</v>
      </c>
      <c r="AL71" s="1">
        <f t="shared" si="17"/>
        <v>8</v>
      </c>
      <c r="AM71" s="11">
        <v>1</v>
      </c>
      <c r="AN71" s="11">
        <v>1</v>
      </c>
      <c r="AO71" s="26">
        <f t="shared" si="18"/>
        <v>2</v>
      </c>
      <c r="AP71" s="1">
        <f t="shared" si="19"/>
        <v>12</v>
      </c>
      <c r="AQ71" s="1">
        <f t="shared" si="10"/>
        <v>21</v>
      </c>
      <c r="AR71" s="12">
        <v>529517</v>
      </c>
      <c r="AS71" s="59" t="str">
        <f t="shared" si="11"/>
        <v>Alerte</v>
      </c>
      <c r="AT71" s="58" t="s">
        <v>515</v>
      </c>
    </row>
    <row r="72" spans="1:46" s="2" customFormat="1" ht="60" hidden="1" x14ac:dyDescent="0.25">
      <c r="A72" s="3" t="s">
        <v>508</v>
      </c>
      <c r="B72" s="3" t="s">
        <v>42</v>
      </c>
      <c r="C72" s="3" t="s">
        <v>431</v>
      </c>
      <c r="D72" s="3" t="s">
        <v>435</v>
      </c>
      <c r="E72" s="4" t="s">
        <v>509</v>
      </c>
      <c r="F72" s="5">
        <v>0</v>
      </c>
      <c r="G72" s="5">
        <v>0</v>
      </c>
      <c r="H72" s="5">
        <v>1</v>
      </c>
      <c r="I72" s="5">
        <v>0</v>
      </c>
      <c r="J72" s="5">
        <v>0</v>
      </c>
      <c r="K72" s="5">
        <v>0</v>
      </c>
      <c r="L72" s="5">
        <v>0</v>
      </c>
      <c r="M72" s="5">
        <v>0</v>
      </c>
      <c r="N72" s="5">
        <v>0</v>
      </c>
      <c r="O72" s="5">
        <v>0</v>
      </c>
      <c r="P72" s="5">
        <v>0</v>
      </c>
      <c r="Q72" s="5">
        <v>0</v>
      </c>
      <c r="R72" s="5">
        <v>0</v>
      </c>
      <c r="S72" s="227">
        <v>0.36</v>
      </c>
      <c r="T72" s="227" t="str">
        <f t="shared" si="13"/>
        <v>Isolée</v>
      </c>
      <c r="U72" s="6" t="s">
        <v>46</v>
      </c>
      <c r="V72" s="6" t="s">
        <v>46</v>
      </c>
      <c r="W72" s="7"/>
      <c r="X72" s="18" t="s">
        <v>49</v>
      </c>
      <c r="Y72" s="7" t="s">
        <v>10</v>
      </c>
      <c r="Z72" s="6" t="s">
        <v>46</v>
      </c>
      <c r="AA72" s="6" t="s">
        <v>48</v>
      </c>
      <c r="AB72" s="8">
        <v>3</v>
      </c>
      <c r="AC72" s="8">
        <v>3</v>
      </c>
      <c r="AD72" s="9">
        <v>3</v>
      </c>
      <c r="AE72" s="9">
        <v>3</v>
      </c>
      <c r="AF72" s="17">
        <f t="shared" si="14"/>
        <v>12</v>
      </c>
      <c r="AG72" s="1">
        <f t="shared" si="15"/>
        <v>36</v>
      </c>
      <c r="AH72" s="10">
        <v>2</v>
      </c>
      <c r="AI72" s="10">
        <v>2</v>
      </c>
      <c r="AJ72" s="10">
        <v>1</v>
      </c>
      <c r="AK72" s="27">
        <f t="shared" si="16"/>
        <v>5</v>
      </c>
      <c r="AL72" s="1">
        <f t="shared" si="17"/>
        <v>20</v>
      </c>
      <c r="AM72" s="11">
        <v>1</v>
      </c>
      <c r="AN72" s="11">
        <v>1</v>
      </c>
      <c r="AO72" s="26">
        <f t="shared" si="18"/>
        <v>2</v>
      </c>
      <c r="AP72" s="1">
        <f t="shared" si="19"/>
        <v>12</v>
      </c>
      <c r="AQ72" s="1">
        <f t="shared" si="10"/>
        <v>36</v>
      </c>
      <c r="AR72" s="12">
        <v>790708</v>
      </c>
      <c r="AS72" s="59" t="str">
        <f t="shared" si="11"/>
        <v>Emergente</v>
      </c>
      <c r="AT72" s="58" t="s">
        <v>515</v>
      </c>
    </row>
    <row r="73" spans="1:46" s="2" customFormat="1" ht="30" hidden="1" x14ac:dyDescent="0.25">
      <c r="A73" s="3" t="s">
        <v>210</v>
      </c>
      <c r="B73" s="3" t="s">
        <v>168</v>
      </c>
      <c r="C73" s="3" t="s">
        <v>169</v>
      </c>
      <c r="D73" s="3" t="s">
        <v>188</v>
      </c>
      <c r="E73" s="4" t="s">
        <v>211</v>
      </c>
      <c r="F73" s="5">
        <v>0</v>
      </c>
      <c r="G73" s="5">
        <v>0</v>
      </c>
      <c r="H73" s="5">
        <v>0</v>
      </c>
      <c r="I73" s="5">
        <v>0</v>
      </c>
      <c r="J73" s="5">
        <v>0</v>
      </c>
      <c r="K73" s="5">
        <v>0</v>
      </c>
      <c r="L73" s="5">
        <v>1</v>
      </c>
      <c r="M73" s="5">
        <v>0</v>
      </c>
      <c r="N73" s="5">
        <v>0</v>
      </c>
      <c r="O73" s="5">
        <v>0</v>
      </c>
      <c r="P73" s="5">
        <v>0</v>
      </c>
      <c r="Q73" s="5">
        <v>0</v>
      </c>
      <c r="R73" s="5">
        <v>0</v>
      </c>
      <c r="S73" s="227">
        <v>0.12</v>
      </c>
      <c r="T73" s="227" t="str">
        <f t="shared" si="13"/>
        <v>Isolée</v>
      </c>
      <c r="U73" s="6" t="s">
        <v>46</v>
      </c>
      <c r="V73" s="6" t="s">
        <v>46</v>
      </c>
      <c r="W73" s="7"/>
      <c r="X73" s="7">
        <v>2012</v>
      </c>
      <c r="Y73" s="7" t="s">
        <v>14</v>
      </c>
      <c r="Z73" s="6" t="s">
        <v>46</v>
      </c>
      <c r="AA73" s="6" t="s">
        <v>48</v>
      </c>
      <c r="AB73" s="8">
        <v>1</v>
      </c>
      <c r="AC73" s="8">
        <v>3</v>
      </c>
      <c r="AD73" s="9">
        <v>1</v>
      </c>
      <c r="AE73" s="9">
        <v>1</v>
      </c>
      <c r="AF73" s="17">
        <f t="shared" si="14"/>
        <v>6</v>
      </c>
      <c r="AG73" s="1">
        <f t="shared" si="15"/>
        <v>18</v>
      </c>
      <c r="AH73" s="10">
        <v>2</v>
      </c>
      <c r="AI73" s="10">
        <v>1</v>
      </c>
      <c r="AJ73" s="10">
        <v>0</v>
      </c>
      <c r="AK73" s="27">
        <f t="shared" si="16"/>
        <v>3</v>
      </c>
      <c r="AL73" s="1">
        <f t="shared" si="17"/>
        <v>12</v>
      </c>
      <c r="AM73" s="11">
        <v>1</v>
      </c>
      <c r="AN73" s="11">
        <v>1</v>
      </c>
      <c r="AO73" s="26">
        <f t="shared" si="18"/>
        <v>2</v>
      </c>
      <c r="AP73" s="1">
        <f t="shared" si="19"/>
        <v>12</v>
      </c>
      <c r="AQ73" s="1">
        <f t="shared" si="10"/>
        <v>18</v>
      </c>
      <c r="AR73" s="12">
        <v>273055</v>
      </c>
      <c r="AS73" s="59" t="str">
        <f t="shared" si="11"/>
        <v>Alerte</v>
      </c>
      <c r="AT73" s="58" t="s">
        <v>515</v>
      </c>
    </row>
    <row r="74" spans="1:46" s="2" customFormat="1" ht="45" x14ac:dyDescent="0.25">
      <c r="A74" s="3" t="s">
        <v>266</v>
      </c>
      <c r="B74" s="3" t="s">
        <v>168</v>
      </c>
      <c r="C74" s="3" t="s">
        <v>169</v>
      </c>
      <c r="D74" s="3" t="s">
        <v>252</v>
      </c>
      <c r="E74" s="4" t="s">
        <v>267</v>
      </c>
      <c r="F74" s="5">
        <v>0</v>
      </c>
      <c r="G74" s="5">
        <v>0</v>
      </c>
      <c r="H74" s="5">
        <v>0</v>
      </c>
      <c r="I74" s="5">
        <v>0</v>
      </c>
      <c r="J74" s="5">
        <v>0</v>
      </c>
      <c r="K74" s="5">
        <v>0</v>
      </c>
      <c r="L74" s="5">
        <v>1</v>
      </c>
      <c r="M74" s="5">
        <v>0</v>
      </c>
      <c r="N74" s="5">
        <v>0</v>
      </c>
      <c r="O74" s="5">
        <v>0</v>
      </c>
      <c r="P74" s="5">
        <v>0</v>
      </c>
      <c r="Q74" s="5">
        <v>0</v>
      </c>
      <c r="R74" s="5">
        <v>0</v>
      </c>
      <c r="S74" s="227">
        <v>0.03</v>
      </c>
      <c r="T74" s="227" t="str">
        <f t="shared" si="13"/>
        <v>Isolée</v>
      </c>
      <c r="U74" s="6" t="s">
        <v>46</v>
      </c>
      <c r="V74" s="6" t="s">
        <v>46</v>
      </c>
      <c r="W74" s="7"/>
      <c r="X74" s="7">
        <v>2020</v>
      </c>
      <c r="Y74" s="7" t="s">
        <v>14</v>
      </c>
      <c r="Z74" s="6" t="s">
        <v>46</v>
      </c>
      <c r="AA74" s="6" t="s">
        <v>48</v>
      </c>
      <c r="AB74" s="8">
        <v>1</v>
      </c>
      <c r="AC74" s="8">
        <v>0</v>
      </c>
      <c r="AD74" s="9">
        <v>1</v>
      </c>
      <c r="AE74" s="9">
        <v>1</v>
      </c>
      <c r="AF74" s="17">
        <f t="shared" si="14"/>
        <v>3</v>
      </c>
      <c r="AG74" s="1">
        <f t="shared" si="15"/>
        <v>9</v>
      </c>
      <c r="AH74" s="10">
        <v>1</v>
      </c>
      <c r="AI74" s="10">
        <v>1</v>
      </c>
      <c r="AJ74" s="10">
        <v>1</v>
      </c>
      <c r="AK74" s="27">
        <f t="shared" si="16"/>
        <v>3</v>
      </c>
      <c r="AL74" s="1">
        <f t="shared" si="17"/>
        <v>12</v>
      </c>
      <c r="AM74" s="11">
        <v>1</v>
      </c>
      <c r="AN74" s="11">
        <v>1</v>
      </c>
      <c r="AO74" s="26">
        <f t="shared" si="18"/>
        <v>2</v>
      </c>
      <c r="AP74" s="1">
        <f t="shared" si="19"/>
        <v>12</v>
      </c>
      <c r="AQ74" s="1">
        <f t="shared" si="10"/>
        <v>12</v>
      </c>
      <c r="AR74" s="12">
        <v>779482</v>
      </c>
      <c r="AS74" s="59" t="str">
        <f t="shared" si="11"/>
        <v>Alerte</v>
      </c>
      <c r="AT74" s="58" t="s">
        <v>525</v>
      </c>
    </row>
    <row r="75" spans="1:46" s="2" customFormat="1" ht="30" hidden="1" x14ac:dyDescent="0.25">
      <c r="A75" s="3" t="s">
        <v>111</v>
      </c>
      <c r="B75" s="3" t="s">
        <v>42</v>
      </c>
      <c r="C75" s="3" t="s">
        <v>112</v>
      </c>
      <c r="D75" s="3" t="s">
        <v>113</v>
      </c>
      <c r="E75" s="4" t="s">
        <v>114</v>
      </c>
      <c r="F75" s="5">
        <v>0</v>
      </c>
      <c r="G75" s="5">
        <v>0</v>
      </c>
      <c r="H75" s="5">
        <v>1</v>
      </c>
      <c r="I75" s="5">
        <v>1</v>
      </c>
      <c r="J75" s="5">
        <v>1</v>
      </c>
      <c r="K75" s="5">
        <v>0</v>
      </c>
      <c r="L75" s="5">
        <v>0</v>
      </c>
      <c r="M75" s="5">
        <v>0</v>
      </c>
      <c r="N75" s="5">
        <v>0</v>
      </c>
      <c r="O75" s="5">
        <v>0</v>
      </c>
      <c r="P75" s="5">
        <v>0</v>
      </c>
      <c r="Q75" s="5">
        <v>0</v>
      </c>
      <c r="R75" s="5">
        <v>0</v>
      </c>
      <c r="S75" s="227">
        <v>3.93</v>
      </c>
      <c r="T75" s="227" t="str">
        <f t="shared" si="13"/>
        <v>Isolée</v>
      </c>
      <c r="U75" s="6" t="s">
        <v>46</v>
      </c>
      <c r="V75" s="6" t="s">
        <v>46</v>
      </c>
      <c r="W75" s="7"/>
      <c r="X75" s="7">
        <v>1906</v>
      </c>
      <c r="Y75" s="7" t="s">
        <v>115</v>
      </c>
      <c r="Z75" s="6" t="s">
        <v>46</v>
      </c>
      <c r="AA75" s="6" t="s">
        <v>48</v>
      </c>
      <c r="AB75" s="8">
        <v>2</v>
      </c>
      <c r="AC75" s="8">
        <v>3</v>
      </c>
      <c r="AD75" s="9">
        <v>3</v>
      </c>
      <c r="AE75" s="9">
        <v>1</v>
      </c>
      <c r="AF75" s="17">
        <f t="shared" si="14"/>
        <v>9</v>
      </c>
      <c r="AG75" s="1">
        <f t="shared" si="15"/>
        <v>27</v>
      </c>
      <c r="AH75" s="10">
        <v>1</v>
      </c>
      <c r="AI75" s="10">
        <v>1</v>
      </c>
      <c r="AJ75" s="10">
        <v>0</v>
      </c>
      <c r="AK75" s="27">
        <f t="shared" si="16"/>
        <v>2</v>
      </c>
      <c r="AL75" s="1">
        <f t="shared" si="17"/>
        <v>8</v>
      </c>
      <c r="AM75" s="11">
        <v>1</v>
      </c>
      <c r="AN75" s="11">
        <v>1</v>
      </c>
      <c r="AO75" s="26">
        <f t="shared" si="18"/>
        <v>2</v>
      </c>
      <c r="AP75" s="1">
        <f t="shared" si="19"/>
        <v>12</v>
      </c>
      <c r="AQ75" s="1">
        <f t="shared" si="10"/>
        <v>27</v>
      </c>
      <c r="AR75" s="12">
        <v>227</v>
      </c>
      <c r="AS75" s="59" t="str">
        <f t="shared" si="11"/>
        <v>Alerte</v>
      </c>
      <c r="AT75" s="58" t="s">
        <v>515</v>
      </c>
    </row>
    <row r="76" spans="1:46" s="2" customFormat="1" ht="30" hidden="1" x14ac:dyDescent="0.25">
      <c r="A76" s="17"/>
      <c r="B76" s="3" t="s">
        <v>421</v>
      </c>
      <c r="C76" s="3" t="s">
        <v>422</v>
      </c>
      <c r="D76" s="3" t="s">
        <v>423</v>
      </c>
      <c r="E76" s="4" t="s">
        <v>426</v>
      </c>
      <c r="F76" s="5">
        <v>0</v>
      </c>
      <c r="G76" s="5">
        <v>0</v>
      </c>
      <c r="H76" s="5">
        <v>0</v>
      </c>
      <c r="I76" s="5">
        <v>0</v>
      </c>
      <c r="J76" s="5">
        <v>0</v>
      </c>
      <c r="K76" s="5">
        <v>1</v>
      </c>
      <c r="L76" s="5">
        <v>1</v>
      </c>
      <c r="M76" s="5">
        <v>0</v>
      </c>
      <c r="N76" s="5">
        <v>0</v>
      </c>
      <c r="O76" s="5">
        <v>1</v>
      </c>
      <c r="P76" s="5">
        <v>1</v>
      </c>
      <c r="Q76" s="5">
        <v>0</v>
      </c>
      <c r="R76" s="5">
        <v>1</v>
      </c>
      <c r="S76" s="227">
        <v>0.21</v>
      </c>
      <c r="T76" s="227" t="str">
        <f t="shared" si="13"/>
        <v>Isolée</v>
      </c>
      <c r="U76" s="6" t="s">
        <v>46</v>
      </c>
      <c r="V76" s="6" t="s">
        <v>46</v>
      </c>
      <c r="W76" s="7"/>
      <c r="X76" s="7">
        <v>2010</v>
      </c>
      <c r="Y76" s="7" t="s">
        <v>14</v>
      </c>
      <c r="Z76" s="6" t="s">
        <v>46</v>
      </c>
      <c r="AA76" s="6" t="s">
        <v>48</v>
      </c>
      <c r="AB76" s="8">
        <v>1</v>
      </c>
      <c r="AC76" s="8">
        <v>1</v>
      </c>
      <c r="AD76" s="9">
        <v>1</v>
      </c>
      <c r="AE76" s="9">
        <v>2</v>
      </c>
      <c r="AF76" s="17">
        <f t="shared" si="14"/>
        <v>5</v>
      </c>
      <c r="AG76" s="1">
        <f t="shared" si="15"/>
        <v>15</v>
      </c>
      <c r="AH76" s="10">
        <v>1</v>
      </c>
      <c r="AI76" s="10">
        <v>1</v>
      </c>
      <c r="AJ76" s="10">
        <v>0</v>
      </c>
      <c r="AK76" s="27">
        <f t="shared" si="16"/>
        <v>2</v>
      </c>
      <c r="AL76" s="1">
        <f t="shared" si="17"/>
        <v>8</v>
      </c>
      <c r="AM76" s="11">
        <v>1</v>
      </c>
      <c r="AN76" s="11">
        <v>1</v>
      </c>
      <c r="AO76" s="26">
        <f t="shared" si="18"/>
        <v>2</v>
      </c>
      <c r="AP76" s="1">
        <f t="shared" si="19"/>
        <v>12</v>
      </c>
      <c r="AQ76" s="1">
        <f t="shared" si="10"/>
        <v>15</v>
      </c>
      <c r="AR76" s="12">
        <v>815842</v>
      </c>
      <c r="AS76" s="59" t="str">
        <f t="shared" si="11"/>
        <v>Alerte</v>
      </c>
      <c r="AT76" s="58" t="s">
        <v>515</v>
      </c>
    </row>
    <row r="77" spans="1:46" s="2" customFormat="1" ht="30" hidden="1" x14ac:dyDescent="0.25">
      <c r="A77" s="3" t="s">
        <v>378</v>
      </c>
      <c r="B77" s="3" t="s">
        <v>365</v>
      </c>
      <c r="C77" s="3" t="s">
        <v>366</v>
      </c>
      <c r="D77" s="3" t="s">
        <v>379</v>
      </c>
      <c r="E77" s="4" t="s">
        <v>380</v>
      </c>
      <c r="F77" s="5">
        <v>0</v>
      </c>
      <c r="G77" s="5">
        <v>0</v>
      </c>
      <c r="H77" s="5">
        <v>1</v>
      </c>
      <c r="I77" s="5">
        <v>0</v>
      </c>
      <c r="J77" s="5">
        <v>0</v>
      </c>
      <c r="K77" s="5">
        <v>0</v>
      </c>
      <c r="L77" s="5">
        <v>1</v>
      </c>
      <c r="M77" s="5">
        <v>0</v>
      </c>
      <c r="N77" s="5">
        <v>0</v>
      </c>
      <c r="O77" s="5">
        <v>0</v>
      </c>
      <c r="P77" s="5">
        <v>0</v>
      </c>
      <c r="Q77" s="5">
        <v>0</v>
      </c>
      <c r="R77" s="5">
        <v>0</v>
      </c>
      <c r="S77" s="227">
        <v>0.99</v>
      </c>
      <c r="T77" s="227" t="str">
        <f t="shared" si="13"/>
        <v>Isolée</v>
      </c>
      <c r="U77" s="6" t="s">
        <v>46</v>
      </c>
      <c r="V77" s="6" t="s">
        <v>46</v>
      </c>
      <c r="W77" s="7"/>
      <c r="X77" s="7">
        <v>1982</v>
      </c>
      <c r="Y77" s="7" t="s">
        <v>10</v>
      </c>
      <c r="Z77" s="6" t="s">
        <v>46</v>
      </c>
      <c r="AA77" s="6" t="s">
        <v>48</v>
      </c>
      <c r="AB77" s="8">
        <v>2</v>
      </c>
      <c r="AC77" s="8">
        <v>3</v>
      </c>
      <c r="AD77" s="9">
        <v>3</v>
      </c>
      <c r="AE77" s="9">
        <v>3</v>
      </c>
      <c r="AF77" s="17">
        <f t="shared" si="14"/>
        <v>11</v>
      </c>
      <c r="AG77" s="1">
        <f t="shared" si="15"/>
        <v>33</v>
      </c>
      <c r="AH77" s="10">
        <v>3</v>
      </c>
      <c r="AI77" s="10">
        <v>3</v>
      </c>
      <c r="AJ77" s="10">
        <v>3</v>
      </c>
      <c r="AK77" s="27">
        <f t="shared" si="16"/>
        <v>9</v>
      </c>
      <c r="AL77" s="1">
        <f t="shared" si="17"/>
        <v>36</v>
      </c>
      <c r="AM77" s="11">
        <v>3</v>
      </c>
      <c r="AN77" s="11">
        <v>2</v>
      </c>
      <c r="AO77" s="26">
        <f t="shared" si="18"/>
        <v>5</v>
      </c>
      <c r="AP77" s="1">
        <f t="shared" si="19"/>
        <v>30</v>
      </c>
      <c r="AQ77" s="1">
        <f t="shared" si="10"/>
        <v>36</v>
      </c>
      <c r="AR77" s="12">
        <v>64629</v>
      </c>
      <c r="AS77" s="59" t="str">
        <f t="shared" si="11"/>
        <v>Emergente</v>
      </c>
      <c r="AT77" s="58" t="s">
        <v>522</v>
      </c>
    </row>
    <row r="78" spans="1:46" s="2" customFormat="1" ht="45" hidden="1" x14ac:dyDescent="0.25">
      <c r="A78" s="3" t="s">
        <v>381</v>
      </c>
      <c r="B78" s="3" t="s">
        <v>365</v>
      </c>
      <c r="C78" s="3" t="s">
        <v>366</v>
      </c>
      <c r="D78" s="3" t="s">
        <v>379</v>
      </c>
      <c r="E78" s="4" t="s">
        <v>382</v>
      </c>
      <c r="F78" s="5">
        <v>0</v>
      </c>
      <c r="G78" s="5">
        <v>1</v>
      </c>
      <c r="H78" s="5">
        <v>1</v>
      </c>
      <c r="I78" s="5">
        <v>0</v>
      </c>
      <c r="J78" s="5">
        <v>0</v>
      </c>
      <c r="K78" s="5">
        <v>0</v>
      </c>
      <c r="L78" s="5">
        <v>0</v>
      </c>
      <c r="M78" s="5">
        <v>0</v>
      </c>
      <c r="N78" s="5">
        <v>0</v>
      </c>
      <c r="O78" s="5">
        <v>0</v>
      </c>
      <c r="P78" s="5">
        <v>0</v>
      </c>
      <c r="Q78" s="5">
        <v>0</v>
      </c>
      <c r="R78" s="5">
        <v>0</v>
      </c>
      <c r="S78" s="227">
        <v>0.09</v>
      </c>
      <c r="T78" s="227" t="str">
        <f t="shared" si="13"/>
        <v>Isolée</v>
      </c>
      <c r="U78" s="6" t="s">
        <v>46</v>
      </c>
      <c r="V78" s="6" t="s">
        <v>46</v>
      </c>
      <c r="W78" s="7"/>
      <c r="X78" s="7">
        <v>2016</v>
      </c>
      <c r="Y78" s="7" t="s">
        <v>9</v>
      </c>
      <c r="Z78" s="6" t="s">
        <v>46</v>
      </c>
      <c r="AA78" s="6" t="s">
        <v>48</v>
      </c>
      <c r="AB78" s="8">
        <v>3</v>
      </c>
      <c r="AC78" s="8">
        <v>3</v>
      </c>
      <c r="AD78" s="9">
        <v>3</v>
      </c>
      <c r="AE78" s="9">
        <v>3</v>
      </c>
      <c r="AF78" s="17">
        <f t="shared" si="14"/>
        <v>12</v>
      </c>
      <c r="AG78" s="1">
        <f t="shared" si="15"/>
        <v>36</v>
      </c>
      <c r="AH78" s="10">
        <v>3</v>
      </c>
      <c r="AI78" s="10">
        <v>3</v>
      </c>
      <c r="AJ78" s="10">
        <v>3</v>
      </c>
      <c r="AK78" s="27">
        <f t="shared" si="16"/>
        <v>9</v>
      </c>
      <c r="AL78" s="1">
        <f t="shared" si="17"/>
        <v>36</v>
      </c>
      <c r="AM78" s="11">
        <v>3</v>
      </c>
      <c r="AN78" s="11">
        <v>2</v>
      </c>
      <c r="AO78" s="26">
        <f t="shared" si="18"/>
        <v>5</v>
      </c>
      <c r="AP78" s="1">
        <f t="shared" si="19"/>
        <v>30</v>
      </c>
      <c r="AQ78" s="1">
        <f t="shared" si="10"/>
        <v>36</v>
      </c>
      <c r="AR78" s="12">
        <v>641318</v>
      </c>
      <c r="AS78" s="59" t="str">
        <f t="shared" si="11"/>
        <v>Emergente</v>
      </c>
      <c r="AT78" s="58" t="s">
        <v>522</v>
      </c>
    </row>
    <row r="79" spans="1:46" s="2" customFormat="1" ht="30" hidden="1" x14ac:dyDescent="0.25">
      <c r="A79" s="3" t="s">
        <v>292</v>
      </c>
      <c r="B79" s="3" t="s">
        <v>168</v>
      </c>
      <c r="C79" s="3" t="s">
        <v>169</v>
      </c>
      <c r="D79" s="3" t="s">
        <v>290</v>
      </c>
      <c r="E79" s="4" t="s">
        <v>293</v>
      </c>
      <c r="F79" s="5">
        <v>0</v>
      </c>
      <c r="G79" s="5">
        <v>0</v>
      </c>
      <c r="H79" s="5">
        <v>0</v>
      </c>
      <c r="I79" s="5">
        <v>0</v>
      </c>
      <c r="J79" s="5">
        <v>1</v>
      </c>
      <c r="K79" s="5">
        <v>0</v>
      </c>
      <c r="L79" s="5">
        <v>0</v>
      </c>
      <c r="M79" s="5">
        <v>0</v>
      </c>
      <c r="N79" s="5">
        <v>0</v>
      </c>
      <c r="O79" s="5">
        <v>0</v>
      </c>
      <c r="P79" s="5">
        <v>0</v>
      </c>
      <c r="Q79" s="5">
        <v>0</v>
      </c>
      <c r="R79" s="5">
        <v>0</v>
      </c>
      <c r="S79" s="227">
        <v>0.03</v>
      </c>
      <c r="T79" s="227" t="str">
        <f t="shared" si="13"/>
        <v>Isolée</v>
      </c>
      <c r="U79" s="6" t="s">
        <v>46</v>
      </c>
      <c r="V79" s="6" t="s">
        <v>46</v>
      </c>
      <c r="W79" s="7"/>
      <c r="X79" s="7">
        <v>2009</v>
      </c>
      <c r="Y79" s="7" t="s">
        <v>12</v>
      </c>
      <c r="Z79" s="6" t="s">
        <v>46</v>
      </c>
      <c r="AA79" s="6" t="s">
        <v>48</v>
      </c>
      <c r="AB79" s="8">
        <v>3</v>
      </c>
      <c r="AC79" s="8">
        <v>0</v>
      </c>
      <c r="AD79" s="9">
        <v>1</v>
      </c>
      <c r="AE79" s="9">
        <v>1</v>
      </c>
      <c r="AF79" s="17">
        <f t="shared" si="14"/>
        <v>5</v>
      </c>
      <c r="AG79" s="1">
        <f t="shared" si="15"/>
        <v>15</v>
      </c>
      <c r="AH79" s="10">
        <v>3</v>
      </c>
      <c r="AI79" s="10">
        <v>1</v>
      </c>
      <c r="AJ79" s="10">
        <v>1</v>
      </c>
      <c r="AK79" s="27">
        <f t="shared" si="16"/>
        <v>5</v>
      </c>
      <c r="AL79" s="1">
        <f t="shared" si="17"/>
        <v>20</v>
      </c>
      <c r="AM79" s="11">
        <v>1</v>
      </c>
      <c r="AN79" s="11">
        <v>1</v>
      </c>
      <c r="AO79" s="26">
        <f t="shared" si="18"/>
        <v>2</v>
      </c>
      <c r="AP79" s="1">
        <f t="shared" si="19"/>
        <v>12</v>
      </c>
      <c r="AQ79" s="1">
        <f t="shared" si="10"/>
        <v>20</v>
      </c>
      <c r="AR79" s="12">
        <v>701921</v>
      </c>
      <c r="AS79" s="59" t="str">
        <f t="shared" si="11"/>
        <v>Alerte</v>
      </c>
      <c r="AT79" s="58" t="s">
        <v>522</v>
      </c>
    </row>
    <row r="80" spans="1:46" s="2" customFormat="1" ht="30" hidden="1" x14ac:dyDescent="0.25">
      <c r="A80" s="3" t="s">
        <v>274</v>
      </c>
      <c r="B80" s="3" t="s">
        <v>168</v>
      </c>
      <c r="C80" s="3" t="s">
        <v>169</v>
      </c>
      <c r="D80" s="3" t="s">
        <v>275</v>
      </c>
      <c r="E80" s="4" t="s">
        <v>276</v>
      </c>
      <c r="F80" s="5">
        <v>1</v>
      </c>
      <c r="G80" s="5">
        <v>1</v>
      </c>
      <c r="H80" s="5">
        <v>1</v>
      </c>
      <c r="I80" s="5">
        <v>1</v>
      </c>
      <c r="J80" s="5">
        <v>1</v>
      </c>
      <c r="K80" s="5">
        <v>1</v>
      </c>
      <c r="L80" s="5">
        <v>1</v>
      </c>
      <c r="M80" s="5">
        <v>1</v>
      </c>
      <c r="N80" s="5">
        <v>1</v>
      </c>
      <c r="O80" s="5">
        <v>1</v>
      </c>
      <c r="P80" s="5">
        <v>0</v>
      </c>
      <c r="Q80" s="5">
        <v>1</v>
      </c>
      <c r="R80" s="5">
        <v>1</v>
      </c>
      <c r="S80" s="227">
        <v>0.03</v>
      </c>
      <c r="T80" s="227" t="s">
        <v>526</v>
      </c>
      <c r="U80" s="6" t="s">
        <v>46</v>
      </c>
      <c r="V80" s="6" t="s">
        <v>46</v>
      </c>
      <c r="W80" s="7"/>
      <c r="X80" s="7">
        <v>2015</v>
      </c>
      <c r="Y80" s="7" t="s">
        <v>14</v>
      </c>
      <c r="Z80" s="6" t="s">
        <v>46</v>
      </c>
      <c r="AA80" s="6" t="s">
        <v>48</v>
      </c>
      <c r="AB80" s="8">
        <v>2</v>
      </c>
      <c r="AC80" s="8">
        <v>2</v>
      </c>
      <c r="AD80" s="9">
        <v>1</v>
      </c>
      <c r="AE80" s="9">
        <v>1</v>
      </c>
      <c r="AF80" s="17">
        <f t="shared" si="14"/>
        <v>6</v>
      </c>
      <c r="AG80" s="1">
        <f t="shared" si="15"/>
        <v>18</v>
      </c>
      <c r="AH80" s="10">
        <v>3</v>
      </c>
      <c r="AI80" s="10">
        <v>1</v>
      </c>
      <c r="AJ80" s="10">
        <v>1</v>
      </c>
      <c r="AK80" s="27">
        <f t="shared" si="16"/>
        <v>5</v>
      </c>
      <c r="AL80" s="1">
        <f t="shared" si="17"/>
        <v>20</v>
      </c>
      <c r="AM80" s="11">
        <v>1</v>
      </c>
      <c r="AN80" s="11">
        <v>1</v>
      </c>
      <c r="AO80" s="26">
        <f t="shared" si="18"/>
        <v>2</v>
      </c>
      <c r="AP80" s="1">
        <f t="shared" si="19"/>
        <v>12</v>
      </c>
      <c r="AQ80" s="1">
        <f t="shared" si="10"/>
        <v>20</v>
      </c>
      <c r="AR80" s="12">
        <v>783806</v>
      </c>
      <c r="AS80" s="59" t="str">
        <f t="shared" si="11"/>
        <v>Non EEE</v>
      </c>
      <c r="AT80" s="58" t="s">
        <v>522</v>
      </c>
    </row>
    <row r="81" spans="1:46" s="2" customFormat="1" hidden="1" x14ac:dyDescent="0.25">
      <c r="A81" s="17"/>
      <c r="B81" s="3" t="s">
        <v>168</v>
      </c>
      <c r="C81" s="3" t="s">
        <v>169</v>
      </c>
      <c r="D81" s="3" t="s">
        <v>188</v>
      </c>
      <c r="E81" s="4" t="s">
        <v>212</v>
      </c>
      <c r="F81" s="5">
        <v>0</v>
      </c>
      <c r="G81" s="5">
        <v>0</v>
      </c>
      <c r="H81" s="5">
        <v>0</v>
      </c>
      <c r="I81" s="5">
        <v>0</v>
      </c>
      <c r="J81" s="5">
        <v>0</v>
      </c>
      <c r="K81" s="5">
        <v>0</v>
      </c>
      <c r="L81" s="5">
        <v>1</v>
      </c>
      <c r="M81" s="5">
        <v>0</v>
      </c>
      <c r="N81" s="5">
        <v>0</v>
      </c>
      <c r="O81" s="5">
        <v>0</v>
      </c>
      <c r="P81" s="5">
        <v>0</v>
      </c>
      <c r="Q81" s="5">
        <v>0</v>
      </c>
      <c r="R81" s="5">
        <v>0</v>
      </c>
      <c r="S81" s="227">
        <v>0.03</v>
      </c>
      <c r="T81" s="227" t="str">
        <f t="shared" ref="T81:T93" si="20">IF(S81&gt;=10, "Etendue", IF(S81&gt;=5, "Localisée", "Isolée"))</f>
        <v>Isolée</v>
      </c>
      <c r="U81" s="6" t="s">
        <v>46</v>
      </c>
      <c r="V81" s="6" t="s">
        <v>46</v>
      </c>
      <c r="W81" s="7"/>
      <c r="X81" s="7">
        <v>2019</v>
      </c>
      <c r="Y81" s="7" t="s">
        <v>49</v>
      </c>
      <c r="Z81" s="6" t="s">
        <v>46</v>
      </c>
      <c r="AA81" s="6" t="s">
        <v>48</v>
      </c>
      <c r="AB81" s="8">
        <v>3</v>
      </c>
      <c r="AC81" s="8">
        <v>1</v>
      </c>
      <c r="AD81" s="9">
        <v>1</v>
      </c>
      <c r="AE81" s="9">
        <v>1</v>
      </c>
      <c r="AF81" s="17">
        <f t="shared" si="14"/>
        <v>6</v>
      </c>
      <c r="AG81" s="1">
        <f t="shared" si="15"/>
        <v>18</v>
      </c>
      <c r="AH81" s="10">
        <v>1</v>
      </c>
      <c r="AI81" s="10">
        <v>1</v>
      </c>
      <c r="AJ81" s="10">
        <v>0</v>
      </c>
      <c r="AK81" s="27">
        <f t="shared" si="16"/>
        <v>2</v>
      </c>
      <c r="AL81" s="1">
        <f t="shared" si="17"/>
        <v>8</v>
      </c>
      <c r="AM81" s="11">
        <v>1</v>
      </c>
      <c r="AN81" s="11">
        <v>1</v>
      </c>
      <c r="AO81" s="26">
        <f t="shared" si="18"/>
        <v>2</v>
      </c>
      <c r="AP81" s="1">
        <f t="shared" si="19"/>
        <v>12</v>
      </c>
      <c r="AQ81" s="1">
        <f t="shared" si="10"/>
        <v>18</v>
      </c>
      <c r="AR81" s="12">
        <v>844327</v>
      </c>
      <c r="AS81" s="59" t="str">
        <f t="shared" si="11"/>
        <v>Alerte</v>
      </c>
      <c r="AT81" s="58" t="s">
        <v>515</v>
      </c>
    </row>
    <row r="82" spans="1:46" s="2" customFormat="1" ht="30" hidden="1" x14ac:dyDescent="0.25">
      <c r="A82" s="17"/>
      <c r="B82" s="3" t="s">
        <v>168</v>
      </c>
      <c r="C82" s="3" t="s">
        <v>169</v>
      </c>
      <c r="D82" s="3" t="s">
        <v>188</v>
      </c>
      <c r="E82" s="4" t="s">
        <v>213</v>
      </c>
      <c r="F82" s="5">
        <v>0</v>
      </c>
      <c r="G82" s="5">
        <v>0</v>
      </c>
      <c r="H82" s="5">
        <v>0</v>
      </c>
      <c r="I82" s="5">
        <v>0</v>
      </c>
      <c r="J82" s="5">
        <v>0</v>
      </c>
      <c r="K82" s="5">
        <v>0</v>
      </c>
      <c r="L82" s="5">
        <v>1</v>
      </c>
      <c r="M82" s="5">
        <v>0</v>
      </c>
      <c r="N82" s="5">
        <v>1</v>
      </c>
      <c r="O82" s="5">
        <v>0</v>
      </c>
      <c r="P82" s="5">
        <v>1</v>
      </c>
      <c r="Q82" s="5">
        <v>0</v>
      </c>
      <c r="R82" s="5">
        <v>1</v>
      </c>
      <c r="S82" s="227">
        <v>0.6</v>
      </c>
      <c r="T82" s="227" t="str">
        <f t="shared" si="20"/>
        <v>Isolée</v>
      </c>
      <c r="U82" s="6" t="s">
        <v>46</v>
      </c>
      <c r="V82" s="6" t="s">
        <v>46</v>
      </c>
      <c r="W82" s="7"/>
      <c r="X82" s="7">
        <v>1999</v>
      </c>
      <c r="Y82" s="7" t="s">
        <v>14</v>
      </c>
      <c r="Z82" s="6" t="s">
        <v>46</v>
      </c>
      <c r="AA82" s="6" t="s">
        <v>48</v>
      </c>
      <c r="AB82" s="8">
        <v>3</v>
      </c>
      <c r="AC82" s="9">
        <v>1</v>
      </c>
      <c r="AD82" s="9">
        <v>1</v>
      </c>
      <c r="AE82" s="9">
        <v>1</v>
      </c>
      <c r="AF82" s="17">
        <f t="shared" si="14"/>
        <v>6</v>
      </c>
      <c r="AG82" s="1">
        <f t="shared" si="15"/>
        <v>18</v>
      </c>
      <c r="AH82" s="10">
        <v>1</v>
      </c>
      <c r="AI82" s="10">
        <v>1</v>
      </c>
      <c r="AJ82" s="10">
        <v>0</v>
      </c>
      <c r="AK82" s="27">
        <f t="shared" si="16"/>
        <v>2</v>
      </c>
      <c r="AL82" s="1">
        <f t="shared" si="17"/>
        <v>8</v>
      </c>
      <c r="AM82" s="11">
        <v>1</v>
      </c>
      <c r="AN82" s="11">
        <v>1</v>
      </c>
      <c r="AO82" s="26">
        <f t="shared" si="18"/>
        <v>2</v>
      </c>
      <c r="AP82" s="1">
        <f t="shared" si="19"/>
        <v>12</v>
      </c>
      <c r="AQ82" s="1">
        <f t="shared" si="10"/>
        <v>18</v>
      </c>
      <c r="AR82" s="12">
        <v>239236</v>
      </c>
      <c r="AS82" s="59" t="str">
        <f t="shared" si="11"/>
        <v>Alerte</v>
      </c>
      <c r="AT82" s="58" t="s">
        <v>515</v>
      </c>
    </row>
    <row r="83" spans="1:46" s="2" customFormat="1" ht="45" hidden="1" x14ac:dyDescent="0.25">
      <c r="A83" s="3" t="s">
        <v>49</v>
      </c>
      <c r="B83" s="3" t="s">
        <v>168</v>
      </c>
      <c r="C83" s="3" t="s">
        <v>310</v>
      </c>
      <c r="D83" s="3" t="s">
        <v>311</v>
      </c>
      <c r="E83" s="4" t="s">
        <v>495</v>
      </c>
      <c r="F83" s="5">
        <v>0</v>
      </c>
      <c r="G83" s="5">
        <v>1</v>
      </c>
      <c r="H83" s="5">
        <v>1</v>
      </c>
      <c r="I83" s="5" t="s">
        <v>49</v>
      </c>
      <c r="J83" s="5" t="s">
        <v>49</v>
      </c>
      <c r="K83" s="5">
        <v>0</v>
      </c>
      <c r="L83" s="5">
        <v>0</v>
      </c>
      <c r="M83" s="5">
        <v>0</v>
      </c>
      <c r="N83" s="5">
        <v>0</v>
      </c>
      <c r="O83" s="5">
        <v>0</v>
      </c>
      <c r="P83" s="5">
        <v>0</v>
      </c>
      <c r="Q83" s="5">
        <v>0</v>
      </c>
      <c r="R83" s="5">
        <v>0</v>
      </c>
      <c r="S83" s="228">
        <v>0.71</v>
      </c>
      <c r="T83" s="227" t="str">
        <f t="shared" si="20"/>
        <v>Isolée</v>
      </c>
      <c r="U83" s="6" t="s">
        <v>46</v>
      </c>
      <c r="V83" s="6" t="s">
        <v>46</v>
      </c>
      <c r="W83" s="7"/>
      <c r="X83" s="7">
        <v>2015</v>
      </c>
      <c r="Y83" s="7" t="s">
        <v>496</v>
      </c>
      <c r="Z83" s="6" t="s">
        <v>46</v>
      </c>
      <c r="AA83" s="6" t="s">
        <v>48</v>
      </c>
      <c r="AB83" s="8">
        <v>1</v>
      </c>
      <c r="AC83" s="8">
        <v>1</v>
      </c>
      <c r="AD83" s="9">
        <v>1</v>
      </c>
      <c r="AE83" s="9">
        <v>1</v>
      </c>
      <c r="AF83" s="17">
        <f t="shared" si="14"/>
        <v>4</v>
      </c>
      <c r="AG83" s="1">
        <f t="shared" si="15"/>
        <v>12</v>
      </c>
      <c r="AH83" s="10">
        <v>1</v>
      </c>
      <c r="AI83" s="10">
        <v>1</v>
      </c>
      <c r="AJ83" s="15">
        <v>0</v>
      </c>
      <c r="AK83" s="27">
        <f t="shared" si="16"/>
        <v>2</v>
      </c>
      <c r="AL83" s="1">
        <f t="shared" si="17"/>
        <v>8</v>
      </c>
      <c r="AM83" s="11">
        <v>1</v>
      </c>
      <c r="AN83" s="11">
        <v>1</v>
      </c>
      <c r="AO83" s="26">
        <f t="shared" si="18"/>
        <v>2</v>
      </c>
      <c r="AP83" s="1">
        <f t="shared" si="19"/>
        <v>12</v>
      </c>
      <c r="AQ83" s="1">
        <f t="shared" si="10"/>
        <v>12</v>
      </c>
      <c r="AR83" s="12" t="s">
        <v>49</v>
      </c>
      <c r="AS83" s="59" t="str">
        <f t="shared" si="11"/>
        <v>Alerte</v>
      </c>
      <c r="AT83" s="58" t="s">
        <v>515</v>
      </c>
    </row>
    <row r="84" spans="1:46" s="2" customFormat="1" ht="30" hidden="1" x14ac:dyDescent="0.25">
      <c r="A84" s="3" t="s">
        <v>327</v>
      </c>
      <c r="B84" s="3" t="s">
        <v>168</v>
      </c>
      <c r="C84" s="3" t="s">
        <v>310</v>
      </c>
      <c r="D84" s="3" t="s">
        <v>320</v>
      </c>
      <c r="E84" s="4" t="s">
        <v>328</v>
      </c>
      <c r="F84" s="5">
        <v>0</v>
      </c>
      <c r="G84" s="5">
        <v>1</v>
      </c>
      <c r="H84" s="5">
        <v>1</v>
      </c>
      <c r="I84" s="5">
        <v>1</v>
      </c>
      <c r="J84" s="5">
        <v>1</v>
      </c>
      <c r="K84" s="5">
        <v>1</v>
      </c>
      <c r="L84" s="5">
        <v>1</v>
      </c>
      <c r="M84" s="5">
        <v>1</v>
      </c>
      <c r="N84" s="5">
        <v>1</v>
      </c>
      <c r="O84" s="5">
        <v>1</v>
      </c>
      <c r="P84" s="5">
        <v>1</v>
      </c>
      <c r="Q84" s="5">
        <v>1</v>
      </c>
      <c r="R84" s="5">
        <v>1</v>
      </c>
      <c r="S84" s="227">
        <v>0.12</v>
      </c>
      <c r="T84" s="227" t="str">
        <f t="shared" si="20"/>
        <v>Isolée</v>
      </c>
      <c r="U84" s="6" t="s">
        <v>46</v>
      </c>
      <c r="V84" s="6" t="s">
        <v>46</v>
      </c>
      <c r="W84" s="7"/>
      <c r="X84" s="7">
        <v>1967</v>
      </c>
      <c r="Y84" s="7" t="s">
        <v>9</v>
      </c>
      <c r="Z84" s="6" t="s">
        <v>46</v>
      </c>
      <c r="AA84" s="6" t="s">
        <v>48</v>
      </c>
      <c r="AB84" s="8">
        <v>3</v>
      </c>
      <c r="AC84" s="8">
        <v>3</v>
      </c>
      <c r="AD84" s="9">
        <v>3</v>
      </c>
      <c r="AE84" s="9">
        <v>3</v>
      </c>
      <c r="AF84" s="17">
        <f t="shared" si="14"/>
        <v>12</v>
      </c>
      <c r="AG84" s="1">
        <f t="shared" si="15"/>
        <v>36</v>
      </c>
      <c r="AH84" s="10">
        <v>2</v>
      </c>
      <c r="AI84" s="10">
        <v>2</v>
      </c>
      <c r="AJ84" s="10">
        <v>3</v>
      </c>
      <c r="AK84" s="27">
        <f t="shared" si="16"/>
        <v>7</v>
      </c>
      <c r="AL84" s="1">
        <f t="shared" si="17"/>
        <v>28</v>
      </c>
      <c r="AM84" s="11">
        <v>1</v>
      </c>
      <c r="AN84" s="11">
        <v>1</v>
      </c>
      <c r="AO84" s="26">
        <f t="shared" si="18"/>
        <v>2</v>
      </c>
      <c r="AP84" s="1">
        <f t="shared" si="19"/>
        <v>12</v>
      </c>
      <c r="AQ84" s="1">
        <f t="shared" ref="AQ84:AQ115" si="21">MAX(AG84,AL84,AP84)</f>
        <v>36</v>
      </c>
      <c r="AR84" s="12">
        <v>853999</v>
      </c>
      <c r="AS84" s="59" t="str">
        <f t="shared" ref="AS84:AS115" si="22">IF(AND(AQ84&lt;=30,T84="Isolée"),"Alerte",(IF(AND(AQ84&lt;=24,T84="Localisée"),"Alerte",(IF(AND(AQ84&gt;30,T84="Isolée"),"Emergente",(IF(AND(AQ84&gt;30,T84="Localisée"),"Emergente",(IF(AND(AQ84&lt;=24,T84="Etendue"),"Non EEE",(IF(AND(AQ84&gt;30,T84="Etendue"),"Majeure",(IF(AND(AQ84&lt;=30,T84="Etendue"),"Modérée",(IF(AND(AQ84&lt;=30,T84="Localisée"),"Modérée")))))))))))))))</f>
        <v>Emergente</v>
      </c>
      <c r="AT84" s="58" t="s">
        <v>515</v>
      </c>
    </row>
    <row r="85" spans="1:46" s="2" customFormat="1" ht="45" hidden="1" x14ac:dyDescent="0.25">
      <c r="A85" s="3" t="s">
        <v>329</v>
      </c>
      <c r="B85" s="3" t="s">
        <v>168</v>
      </c>
      <c r="C85" s="3" t="s">
        <v>310</v>
      </c>
      <c r="D85" s="3" t="s">
        <v>320</v>
      </c>
      <c r="E85" s="4" t="s">
        <v>330</v>
      </c>
      <c r="F85" s="5">
        <v>0</v>
      </c>
      <c r="G85" s="5">
        <v>0</v>
      </c>
      <c r="H85" s="5">
        <v>0</v>
      </c>
      <c r="I85" s="5">
        <v>0</v>
      </c>
      <c r="J85" s="5">
        <v>0</v>
      </c>
      <c r="K85" s="5">
        <v>0</v>
      </c>
      <c r="L85" s="5">
        <v>0</v>
      </c>
      <c r="M85" s="5">
        <v>0</v>
      </c>
      <c r="N85" s="5">
        <v>1</v>
      </c>
      <c r="O85" s="5">
        <v>0</v>
      </c>
      <c r="P85" s="5">
        <v>0</v>
      </c>
      <c r="Q85" s="5">
        <v>0</v>
      </c>
      <c r="R85" s="5">
        <v>0</v>
      </c>
      <c r="S85" s="227">
        <v>0.36</v>
      </c>
      <c r="T85" s="227" t="str">
        <f t="shared" si="20"/>
        <v>Isolée</v>
      </c>
      <c r="U85" s="6" t="s">
        <v>46</v>
      </c>
      <c r="V85" s="6" t="s">
        <v>46</v>
      </c>
      <c r="W85" s="7"/>
      <c r="X85" s="7">
        <v>2019</v>
      </c>
      <c r="Y85" s="7" t="s">
        <v>16</v>
      </c>
      <c r="Z85" s="6" t="s">
        <v>46</v>
      </c>
      <c r="AA85" s="6" t="s">
        <v>48</v>
      </c>
      <c r="AB85" s="8">
        <v>1</v>
      </c>
      <c r="AC85" s="8">
        <v>3</v>
      </c>
      <c r="AD85" s="9">
        <v>3</v>
      </c>
      <c r="AE85" s="9">
        <v>3</v>
      </c>
      <c r="AF85" s="17">
        <f t="shared" si="14"/>
        <v>10</v>
      </c>
      <c r="AG85" s="1">
        <f t="shared" si="15"/>
        <v>30</v>
      </c>
      <c r="AH85" s="10">
        <v>1</v>
      </c>
      <c r="AI85" s="10">
        <v>2</v>
      </c>
      <c r="AJ85" s="10">
        <v>3</v>
      </c>
      <c r="AK85" s="27">
        <f t="shared" si="16"/>
        <v>6</v>
      </c>
      <c r="AL85" s="1">
        <f t="shared" si="17"/>
        <v>24</v>
      </c>
      <c r="AM85" s="11">
        <v>0</v>
      </c>
      <c r="AN85" s="11">
        <v>0</v>
      </c>
      <c r="AO85" s="26">
        <f t="shared" si="18"/>
        <v>0</v>
      </c>
      <c r="AP85" s="1">
        <f t="shared" si="19"/>
        <v>0</v>
      </c>
      <c r="AQ85" s="1">
        <f t="shared" si="21"/>
        <v>30</v>
      </c>
      <c r="AR85" s="12">
        <v>930604</v>
      </c>
      <c r="AS85" s="59" t="str">
        <f t="shared" si="22"/>
        <v>Alerte</v>
      </c>
      <c r="AT85" s="58" t="s">
        <v>515</v>
      </c>
    </row>
    <row r="86" spans="1:46" s="2" customFormat="1" ht="30" hidden="1" x14ac:dyDescent="0.25">
      <c r="A86" s="3" t="s">
        <v>410</v>
      </c>
      <c r="B86" s="3" t="s">
        <v>411</v>
      </c>
      <c r="C86" s="3" t="s">
        <v>412</v>
      </c>
      <c r="D86" s="3" t="s">
        <v>413</v>
      </c>
      <c r="E86" s="4" t="s">
        <v>414</v>
      </c>
      <c r="F86" s="5">
        <v>0</v>
      </c>
      <c r="G86" s="5">
        <v>1</v>
      </c>
      <c r="H86" s="5">
        <v>1</v>
      </c>
      <c r="I86" s="5">
        <v>0</v>
      </c>
      <c r="J86" s="5">
        <v>1</v>
      </c>
      <c r="K86" s="5">
        <v>0</v>
      </c>
      <c r="L86" s="5">
        <v>0</v>
      </c>
      <c r="M86" s="5">
        <v>0</v>
      </c>
      <c r="N86" s="5">
        <v>0</v>
      </c>
      <c r="O86" s="5">
        <v>0</v>
      </c>
      <c r="P86" s="5">
        <v>0</v>
      </c>
      <c r="Q86" s="5">
        <v>0</v>
      </c>
      <c r="R86" s="5">
        <v>0</v>
      </c>
      <c r="S86" s="227">
        <v>2.85</v>
      </c>
      <c r="T86" s="227" t="str">
        <f t="shared" si="20"/>
        <v>Isolée</v>
      </c>
      <c r="U86" s="6" t="s">
        <v>46</v>
      </c>
      <c r="V86" s="6" t="s">
        <v>46</v>
      </c>
      <c r="W86" s="7"/>
      <c r="X86" s="7">
        <v>1948</v>
      </c>
      <c r="Y86" s="7" t="s">
        <v>415</v>
      </c>
      <c r="Z86" s="6" t="s">
        <v>46</v>
      </c>
      <c r="AA86" s="6" t="s">
        <v>48</v>
      </c>
      <c r="AB86" s="8">
        <v>3</v>
      </c>
      <c r="AC86" s="8">
        <v>3</v>
      </c>
      <c r="AD86" s="9">
        <v>3</v>
      </c>
      <c r="AE86" s="9">
        <v>2</v>
      </c>
      <c r="AF86" s="17">
        <f t="shared" si="14"/>
        <v>11</v>
      </c>
      <c r="AG86" s="1">
        <f t="shared" si="15"/>
        <v>33</v>
      </c>
      <c r="AH86" s="10">
        <v>1</v>
      </c>
      <c r="AI86" s="10">
        <v>2</v>
      </c>
      <c r="AJ86" s="10">
        <v>2</v>
      </c>
      <c r="AK86" s="27">
        <f t="shared" si="16"/>
        <v>5</v>
      </c>
      <c r="AL86" s="1">
        <f t="shared" si="17"/>
        <v>20</v>
      </c>
      <c r="AM86" s="11">
        <v>1</v>
      </c>
      <c r="AN86" s="11">
        <v>1</v>
      </c>
      <c r="AO86" s="26">
        <f t="shared" si="18"/>
        <v>2</v>
      </c>
      <c r="AP86" s="1">
        <f t="shared" si="19"/>
        <v>12</v>
      </c>
      <c r="AQ86" s="1">
        <f t="shared" si="21"/>
        <v>33</v>
      </c>
      <c r="AR86" s="12">
        <v>366400</v>
      </c>
      <c r="AS86" s="59" t="str">
        <f t="shared" si="22"/>
        <v>Emergente</v>
      </c>
      <c r="AT86" s="58" t="s">
        <v>515</v>
      </c>
    </row>
    <row r="87" spans="1:46" s="2" customFormat="1" ht="30" hidden="1" x14ac:dyDescent="0.25">
      <c r="A87" s="3" t="s">
        <v>138</v>
      </c>
      <c r="B87" s="3" t="s">
        <v>42</v>
      </c>
      <c r="C87" s="3" t="s">
        <v>122</v>
      </c>
      <c r="D87" s="3" t="s">
        <v>139</v>
      </c>
      <c r="E87" s="4" t="s">
        <v>140</v>
      </c>
      <c r="F87" s="5">
        <v>0</v>
      </c>
      <c r="G87" s="5">
        <v>0</v>
      </c>
      <c r="H87" s="5">
        <v>0</v>
      </c>
      <c r="I87" s="5">
        <v>0</v>
      </c>
      <c r="J87" s="5">
        <v>1</v>
      </c>
      <c r="K87" s="5">
        <v>0</v>
      </c>
      <c r="L87" s="5">
        <v>0</v>
      </c>
      <c r="M87" s="5">
        <v>0</v>
      </c>
      <c r="N87" s="5">
        <v>0</v>
      </c>
      <c r="O87" s="5">
        <v>0</v>
      </c>
      <c r="P87" s="5">
        <v>0</v>
      </c>
      <c r="Q87" s="5">
        <v>0</v>
      </c>
      <c r="R87" s="5">
        <v>0</v>
      </c>
      <c r="S87" s="227">
        <v>0.36</v>
      </c>
      <c r="T87" s="227" t="str">
        <f t="shared" si="20"/>
        <v>Isolée</v>
      </c>
      <c r="U87" s="6" t="s">
        <v>46</v>
      </c>
      <c r="V87" s="6" t="s">
        <v>46</v>
      </c>
      <c r="W87" s="7"/>
      <c r="X87" s="7" t="s">
        <v>49</v>
      </c>
      <c r="Y87" s="7" t="s">
        <v>49</v>
      </c>
      <c r="Z87" s="6" t="s">
        <v>46</v>
      </c>
      <c r="AA87" s="6" t="s">
        <v>48</v>
      </c>
      <c r="AB87" s="8">
        <v>2</v>
      </c>
      <c r="AC87" s="8">
        <v>3</v>
      </c>
      <c r="AD87" s="9">
        <v>1</v>
      </c>
      <c r="AE87" s="9">
        <v>1</v>
      </c>
      <c r="AF87" s="17">
        <f t="shared" si="14"/>
        <v>7</v>
      </c>
      <c r="AG87" s="1">
        <f t="shared" si="15"/>
        <v>21</v>
      </c>
      <c r="AH87" s="10">
        <v>1</v>
      </c>
      <c r="AI87" s="10">
        <v>1</v>
      </c>
      <c r="AJ87" s="10">
        <v>0</v>
      </c>
      <c r="AK87" s="27">
        <f t="shared" si="16"/>
        <v>2</v>
      </c>
      <c r="AL87" s="1">
        <f t="shared" si="17"/>
        <v>8</v>
      </c>
      <c r="AM87" s="14">
        <v>1</v>
      </c>
      <c r="AN87" s="14">
        <v>1</v>
      </c>
      <c r="AO87" s="26">
        <f t="shared" si="18"/>
        <v>2</v>
      </c>
      <c r="AP87" s="1">
        <f t="shared" si="19"/>
        <v>12</v>
      </c>
      <c r="AQ87" s="1">
        <f t="shared" si="21"/>
        <v>21</v>
      </c>
      <c r="AR87" s="12">
        <v>424218</v>
      </c>
      <c r="AS87" s="59" t="str">
        <f t="shared" si="22"/>
        <v>Alerte</v>
      </c>
      <c r="AT87" s="58" t="s">
        <v>515</v>
      </c>
    </row>
    <row r="88" spans="1:46" s="2" customFormat="1" ht="30" hidden="1" x14ac:dyDescent="0.25">
      <c r="A88" s="3" t="s">
        <v>498</v>
      </c>
      <c r="B88" s="3" t="s">
        <v>42</v>
      </c>
      <c r="C88" s="3" t="s">
        <v>122</v>
      </c>
      <c r="D88" s="3" t="s">
        <v>499</v>
      </c>
      <c r="E88" s="4" t="s">
        <v>500</v>
      </c>
      <c r="F88" s="5">
        <v>0</v>
      </c>
      <c r="G88" s="5">
        <v>1</v>
      </c>
      <c r="H88" s="5">
        <v>1</v>
      </c>
      <c r="I88" s="5">
        <v>1</v>
      </c>
      <c r="J88" s="5">
        <v>1</v>
      </c>
      <c r="K88" s="5">
        <v>0</v>
      </c>
      <c r="L88" s="5">
        <v>1</v>
      </c>
      <c r="M88" s="5">
        <v>1</v>
      </c>
      <c r="N88" s="5">
        <v>1</v>
      </c>
      <c r="O88" s="5">
        <v>0</v>
      </c>
      <c r="P88" s="5">
        <v>1</v>
      </c>
      <c r="Q88" s="5">
        <v>0</v>
      </c>
      <c r="R88" s="5">
        <v>0</v>
      </c>
      <c r="S88" s="227">
        <v>2.13</v>
      </c>
      <c r="T88" s="227" t="str">
        <f t="shared" si="20"/>
        <v>Isolée</v>
      </c>
      <c r="U88" s="6" t="s">
        <v>46</v>
      </c>
      <c r="V88" s="6" t="s">
        <v>46</v>
      </c>
      <c r="W88" s="7"/>
      <c r="X88" s="7" t="s">
        <v>49</v>
      </c>
      <c r="Y88" s="7" t="s">
        <v>49</v>
      </c>
      <c r="Z88" s="6" t="s">
        <v>46</v>
      </c>
      <c r="AA88" s="6" t="s">
        <v>48</v>
      </c>
      <c r="AB88" s="8">
        <v>2</v>
      </c>
      <c r="AC88" s="8">
        <v>3</v>
      </c>
      <c r="AD88" s="9">
        <v>3</v>
      </c>
      <c r="AE88" s="9">
        <v>1</v>
      </c>
      <c r="AF88" s="17">
        <f t="shared" si="14"/>
        <v>9</v>
      </c>
      <c r="AG88" s="1">
        <f t="shared" si="15"/>
        <v>27</v>
      </c>
      <c r="AH88" s="10">
        <v>1</v>
      </c>
      <c r="AI88" s="10">
        <v>1</v>
      </c>
      <c r="AJ88" s="10">
        <v>3</v>
      </c>
      <c r="AK88" s="27">
        <f t="shared" si="16"/>
        <v>5</v>
      </c>
      <c r="AL88" s="1">
        <f t="shared" si="17"/>
        <v>20</v>
      </c>
      <c r="AM88" s="11">
        <v>1</v>
      </c>
      <c r="AN88" s="11">
        <v>2</v>
      </c>
      <c r="AO88" s="26">
        <f t="shared" si="18"/>
        <v>3</v>
      </c>
      <c r="AP88" s="1">
        <f t="shared" si="19"/>
        <v>18</v>
      </c>
      <c r="AQ88" s="1">
        <f t="shared" si="21"/>
        <v>27</v>
      </c>
      <c r="AR88" s="12">
        <v>68827</v>
      </c>
      <c r="AS88" s="59" t="str">
        <f t="shared" si="22"/>
        <v>Alerte</v>
      </c>
      <c r="AT88" s="58" t="s">
        <v>515</v>
      </c>
    </row>
    <row r="89" spans="1:46" s="2" customFormat="1" ht="30" hidden="1" x14ac:dyDescent="0.25">
      <c r="A89" s="3" t="s">
        <v>427</v>
      </c>
      <c r="B89" s="3" t="s">
        <v>421</v>
      </c>
      <c r="C89" s="3" t="s">
        <v>422</v>
      </c>
      <c r="D89" s="3" t="s">
        <v>423</v>
      </c>
      <c r="E89" s="4" t="s">
        <v>428</v>
      </c>
      <c r="F89" s="5">
        <v>0</v>
      </c>
      <c r="G89" s="5">
        <v>1</v>
      </c>
      <c r="H89" s="5">
        <v>1</v>
      </c>
      <c r="I89" s="5">
        <v>0</v>
      </c>
      <c r="J89" s="5">
        <v>0</v>
      </c>
      <c r="K89" s="5">
        <v>1</v>
      </c>
      <c r="L89" s="5">
        <v>0</v>
      </c>
      <c r="M89" s="5">
        <v>1</v>
      </c>
      <c r="N89" s="5">
        <v>0</v>
      </c>
      <c r="O89" s="5">
        <v>0</v>
      </c>
      <c r="P89" s="5">
        <v>0</v>
      </c>
      <c r="Q89" s="5">
        <v>0</v>
      </c>
      <c r="R89" s="5">
        <v>0</v>
      </c>
      <c r="S89" s="227">
        <v>0.09</v>
      </c>
      <c r="T89" s="227" t="str">
        <f t="shared" si="20"/>
        <v>Isolée</v>
      </c>
      <c r="U89" s="6" t="s">
        <v>46</v>
      </c>
      <c r="V89" s="6" t="s">
        <v>46</v>
      </c>
      <c r="W89" s="7"/>
      <c r="X89" s="7">
        <v>1966</v>
      </c>
      <c r="Y89" s="7" t="s">
        <v>13</v>
      </c>
      <c r="Z89" s="6" t="s">
        <v>46</v>
      </c>
      <c r="AA89" s="6" t="s">
        <v>48</v>
      </c>
      <c r="AB89" s="8">
        <v>2</v>
      </c>
      <c r="AC89" s="8">
        <v>2</v>
      </c>
      <c r="AD89" s="9">
        <v>1</v>
      </c>
      <c r="AE89" s="9">
        <v>2</v>
      </c>
      <c r="AF89" s="17">
        <f t="shared" si="14"/>
        <v>7</v>
      </c>
      <c r="AG89" s="1">
        <f t="shared" si="15"/>
        <v>21</v>
      </c>
      <c r="AH89" s="10">
        <v>1</v>
      </c>
      <c r="AI89" s="10">
        <v>1</v>
      </c>
      <c r="AJ89" s="10">
        <v>0</v>
      </c>
      <c r="AK89" s="27">
        <f t="shared" si="16"/>
        <v>2</v>
      </c>
      <c r="AL89" s="1">
        <f t="shared" si="17"/>
        <v>8</v>
      </c>
      <c r="AM89" s="11">
        <v>1</v>
      </c>
      <c r="AN89" s="11">
        <v>1</v>
      </c>
      <c r="AO89" s="26">
        <f t="shared" si="18"/>
        <v>2</v>
      </c>
      <c r="AP89" s="1">
        <f t="shared" si="19"/>
        <v>12</v>
      </c>
      <c r="AQ89" s="1">
        <f t="shared" si="21"/>
        <v>21</v>
      </c>
      <c r="AR89" s="12">
        <v>828737</v>
      </c>
      <c r="AS89" s="59" t="str">
        <f t="shared" si="22"/>
        <v>Alerte</v>
      </c>
      <c r="AT89" s="58" t="s">
        <v>515</v>
      </c>
    </row>
    <row r="90" spans="1:46" s="2" customFormat="1" ht="30" hidden="1" x14ac:dyDescent="0.25">
      <c r="A90" s="17"/>
      <c r="B90" s="3" t="s">
        <v>168</v>
      </c>
      <c r="C90" s="3" t="s">
        <v>169</v>
      </c>
      <c r="D90" s="3" t="s">
        <v>188</v>
      </c>
      <c r="E90" s="4" t="s">
        <v>214</v>
      </c>
      <c r="F90" s="5">
        <v>0</v>
      </c>
      <c r="G90" s="5">
        <v>0</v>
      </c>
      <c r="H90" s="5">
        <v>0</v>
      </c>
      <c r="I90" s="5">
        <v>0</v>
      </c>
      <c r="J90" s="5">
        <v>0</v>
      </c>
      <c r="K90" s="5">
        <v>1</v>
      </c>
      <c r="L90" s="5">
        <v>1</v>
      </c>
      <c r="M90" s="5">
        <v>0</v>
      </c>
      <c r="N90" s="5">
        <v>0</v>
      </c>
      <c r="O90" s="5">
        <v>0</v>
      </c>
      <c r="P90" s="5">
        <v>0</v>
      </c>
      <c r="Q90" s="5">
        <v>1</v>
      </c>
      <c r="R90" s="5">
        <v>1</v>
      </c>
      <c r="S90" s="227">
        <v>0.54</v>
      </c>
      <c r="T90" s="227" t="str">
        <f t="shared" si="20"/>
        <v>Isolée</v>
      </c>
      <c r="U90" s="6" t="s">
        <v>46</v>
      </c>
      <c r="V90" s="6" t="s">
        <v>46</v>
      </c>
      <c r="W90" s="7"/>
      <c r="X90" s="7">
        <v>2008</v>
      </c>
      <c r="Y90" s="7" t="s">
        <v>20</v>
      </c>
      <c r="Z90" s="6" t="s">
        <v>46</v>
      </c>
      <c r="AA90" s="6" t="s">
        <v>48</v>
      </c>
      <c r="AB90" s="8">
        <v>2</v>
      </c>
      <c r="AC90" s="9">
        <v>1</v>
      </c>
      <c r="AD90" s="9">
        <v>1</v>
      </c>
      <c r="AE90" s="9">
        <v>1</v>
      </c>
      <c r="AF90" s="17">
        <f t="shared" si="14"/>
        <v>5</v>
      </c>
      <c r="AG90" s="1">
        <f t="shared" si="15"/>
        <v>15</v>
      </c>
      <c r="AH90" s="10">
        <v>2</v>
      </c>
      <c r="AI90" s="10">
        <v>1</v>
      </c>
      <c r="AJ90" s="10">
        <v>0</v>
      </c>
      <c r="AK90" s="27">
        <f t="shared" si="16"/>
        <v>3</v>
      </c>
      <c r="AL90" s="1">
        <f t="shared" si="17"/>
        <v>12</v>
      </c>
      <c r="AM90" s="11">
        <v>1</v>
      </c>
      <c r="AN90" s="11">
        <v>1</v>
      </c>
      <c r="AO90" s="26">
        <f t="shared" si="18"/>
        <v>2</v>
      </c>
      <c r="AP90" s="1">
        <f t="shared" si="19"/>
        <v>12</v>
      </c>
      <c r="AQ90" s="1">
        <f t="shared" si="21"/>
        <v>15</v>
      </c>
      <c r="AR90" s="12">
        <v>23961</v>
      </c>
      <c r="AS90" s="59" t="str">
        <f t="shared" si="22"/>
        <v>Alerte</v>
      </c>
      <c r="AT90" s="58" t="s">
        <v>515</v>
      </c>
    </row>
    <row r="91" spans="1:46" s="2" customFormat="1" ht="30" hidden="1" x14ac:dyDescent="0.25">
      <c r="A91" s="17"/>
      <c r="B91" s="3" t="s">
        <v>168</v>
      </c>
      <c r="C91" s="3" t="s">
        <v>169</v>
      </c>
      <c r="D91" s="3" t="s">
        <v>188</v>
      </c>
      <c r="E91" s="4" t="s">
        <v>215</v>
      </c>
      <c r="F91" s="5">
        <v>0</v>
      </c>
      <c r="G91" s="5">
        <v>0</v>
      </c>
      <c r="H91" s="5">
        <v>0</v>
      </c>
      <c r="I91" s="5">
        <v>0</v>
      </c>
      <c r="J91" s="5">
        <v>1</v>
      </c>
      <c r="K91" s="5">
        <v>0</v>
      </c>
      <c r="L91" s="5">
        <v>1</v>
      </c>
      <c r="M91" s="5">
        <v>0</v>
      </c>
      <c r="N91" s="5">
        <v>0</v>
      </c>
      <c r="O91" s="5">
        <v>0</v>
      </c>
      <c r="P91" s="5">
        <v>0</v>
      </c>
      <c r="Q91" s="5">
        <v>0</v>
      </c>
      <c r="R91" s="5">
        <v>0</v>
      </c>
      <c r="S91" s="227">
        <v>0.21</v>
      </c>
      <c r="T91" s="227" t="str">
        <f t="shared" si="20"/>
        <v>Isolée</v>
      </c>
      <c r="U91" s="6" t="s">
        <v>46</v>
      </c>
      <c r="V91" s="6" t="s">
        <v>46</v>
      </c>
      <c r="W91" s="7"/>
      <c r="X91" s="7">
        <v>1999</v>
      </c>
      <c r="Y91" s="7" t="s">
        <v>11</v>
      </c>
      <c r="Z91" s="6" t="s">
        <v>46</v>
      </c>
      <c r="AA91" s="6" t="s">
        <v>48</v>
      </c>
      <c r="AB91" s="8">
        <v>3</v>
      </c>
      <c r="AC91" s="8">
        <v>2</v>
      </c>
      <c r="AD91" s="9">
        <v>2</v>
      </c>
      <c r="AE91" s="9">
        <v>1</v>
      </c>
      <c r="AF91" s="17">
        <f t="shared" si="14"/>
        <v>8</v>
      </c>
      <c r="AG91" s="1">
        <f t="shared" si="15"/>
        <v>24</v>
      </c>
      <c r="AH91" s="10">
        <v>3</v>
      </c>
      <c r="AI91" s="10">
        <v>1</v>
      </c>
      <c r="AJ91" s="10">
        <v>0</v>
      </c>
      <c r="AK91" s="27">
        <f t="shared" si="16"/>
        <v>4</v>
      </c>
      <c r="AL91" s="1">
        <f t="shared" si="17"/>
        <v>16</v>
      </c>
      <c r="AM91" s="11">
        <v>1</v>
      </c>
      <c r="AN91" s="11">
        <v>1</v>
      </c>
      <c r="AO91" s="26">
        <f t="shared" si="18"/>
        <v>2</v>
      </c>
      <c r="AP91" s="1">
        <f t="shared" si="19"/>
        <v>12</v>
      </c>
      <c r="AQ91" s="1">
        <f t="shared" si="21"/>
        <v>24</v>
      </c>
      <c r="AR91" s="12">
        <v>242240</v>
      </c>
      <c r="AS91" s="59" t="str">
        <f t="shared" si="22"/>
        <v>Alerte</v>
      </c>
      <c r="AT91" s="58" t="s">
        <v>515</v>
      </c>
    </row>
    <row r="92" spans="1:46" s="2" customFormat="1" ht="30" hidden="1" x14ac:dyDescent="0.25">
      <c r="A92" s="3" t="s">
        <v>49</v>
      </c>
      <c r="B92" s="3" t="s">
        <v>168</v>
      </c>
      <c r="C92" s="3" t="s">
        <v>310</v>
      </c>
      <c r="D92" s="3" t="s">
        <v>311</v>
      </c>
      <c r="E92" s="4" t="s">
        <v>331</v>
      </c>
      <c r="F92" s="5">
        <v>0</v>
      </c>
      <c r="G92" s="5">
        <v>0</v>
      </c>
      <c r="H92" s="5">
        <v>1</v>
      </c>
      <c r="I92" s="5">
        <v>0</v>
      </c>
      <c r="J92" s="5">
        <v>0</v>
      </c>
      <c r="K92" s="5">
        <v>0</v>
      </c>
      <c r="L92" s="5">
        <v>0</v>
      </c>
      <c r="M92" s="5">
        <v>0</v>
      </c>
      <c r="N92" s="5">
        <v>0</v>
      </c>
      <c r="O92" s="5">
        <v>0</v>
      </c>
      <c r="P92" s="5">
        <v>0</v>
      </c>
      <c r="Q92" s="5">
        <v>0</v>
      </c>
      <c r="R92" s="5">
        <v>0</v>
      </c>
      <c r="S92" s="227">
        <v>0.36</v>
      </c>
      <c r="T92" s="227" t="str">
        <f t="shared" si="20"/>
        <v>Isolée</v>
      </c>
      <c r="U92" s="6" t="s">
        <v>46</v>
      </c>
      <c r="V92" s="6" t="s">
        <v>46</v>
      </c>
      <c r="W92" s="7"/>
      <c r="X92" s="7">
        <v>2015</v>
      </c>
      <c r="Y92" s="7" t="s">
        <v>10</v>
      </c>
      <c r="Z92" s="6" t="s">
        <v>46</v>
      </c>
      <c r="AA92" s="6" t="s">
        <v>48</v>
      </c>
      <c r="AB92" s="8">
        <v>1</v>
      </c>
      <c r="AC92" s="8">
        <v>2</v>
      </c>
      <c r="AD92" s="9">
        <v>1</v>
      </c>
      <c r="AE92" s="9">
        <v>1</v>
      </c>
      <c r="AF92" s="17">
        <f t="shared" si="14"/>
        <v>5</v>
      </c>
      <c r="AG92" s="1">
        <f t="shared" si="15"/>
        <v>15</v>
      </c>
      <c r="AH92" s="10">
        <v>1</v>
      </c>
      <c r="AI92" s="10">
        <v>1</v>
      </c>
      <c r="AJ92" s="10">
        <v>0</v>
      </c>
      <c r="AK92" s="27">
        <f t="shared" si="16"/>
        <v>2</v>
      </c>
      <c r="AL92" s="1">
        <f t="shared" si="17"/>
        <v>8</v>
      </c>
      <c r="AM92" s="11">
        <v>1</v>
      </c>
      <c r="AN92" s="11">
        <v>1</v>
      </c>
      <c r="AO92" s="26">
        <f t="shared" si="18"/>
        <v>2</v>
      </c>
      <c r="AP92" s="1">
        <f t="shared" si="19"/>
        <v>12</v>
      </c>
      <c r="AQ92" s="1">
        <f t="shared" si="21"/>
        <v>15</v>
      </c>
      <c r="AR92" s="12">
        <v>647679</v>
      </c>
      <c r="AS92" s="59" t="str">
        <f t="shared" si="22"/>
        <v>Alerte</v>
      </c>
      <c r="AT92" s="58" t="s">
        <v>515</v>
      </c>
    </row>
    <row r="93" spans="1:46" s="2" customFormat="1" ht="30" hidden="1" x14ac:dyDescent="0.25">
      <c r="A93" s="3" t="s">
        <v>475</v>
      </c>
      <c r="B93" s="3" t="s">
        <v>42</v>
      </c>
      <c r="C93" s="3" t="s">
        <v>122</v>
      </c>
      <c r="D93" s="3" t="s">
        <v>144</v>
      </c>
      <c r="E93" s="4" t="s">
        <v>476</v>
      </c>
      <c r="F93" s="19">
        <v>1</v>
      </c>
      <c r="G93" s="19">
        <v>1</v>
      </c>
      <c r="H93" s="19">
        <v>1</v>
      </c>
      <c r="I93" s="19">
        <v>1</v>
      </c>
      <c r="J93" s="19">
        <v>1</v>
      </c>
      <c r="K93" s="19">
        <v>1</v>
      </c>
      <c r="L93" s="19">
        <v>1</v>
      </c>
      <c r="M93" s="19">
        <v>1</v>
      </c>
      <c r="N93" s="19">
        <v>1</v>
      </c>
      <c r="O93" s="19">
        <v>1</v>
      </c>
      <c r="P93" s="19">
        <v>1</v>
      </c>
      <c r="Q93" s="19">
        <v>0</v>
      </c>
      <c r="R93" s="19">
        <v>0</v>
      </c>
      <c r="S93" s="227">
        <v>2.82</v>
      </c>
      <c r="T93" s="227" t="str">
        <f t="shared" si="20"/>
        <v>Isolée</v>
      </c>
      <c r="U93" s="20" t="s">
        <v>46</v>
      </c>
      <c r="V93" s="6" t="s">
        <v>46</v>
      </c>
      <c r="W93" s="7"/>
      <c r="X93" s="21">
        <v>1980</v>
      </c>
      <c r="Y93" s="21" t="s">
        <v>164</v>
      </c>
      <c r="Z93" s="20" t="s">
        <v>46</v>
      </c>
      <c r="AA93" s="20" t="s">
        <v>48</v>
      </c>
      <c r="AB93" s="22">
        <v>3</v>
      </c>
      <c r="AC93" s="22">
        <v>3</v>
      </c>
      <c r="AD93" s="9">
        <v>2</v>
      </c>
      <c r="AE93" s="9">
        <v>1</v>
      </c>
      <c r="AF93" s="17">
        <f t="shared" si="14"/>
        <v>9</v>
      </c>
      <c r="AG93" s="1">
        <f t="shared" si="15"/>
        <v>27</v>
      </c>
      <c r="AH93" s="10">
        <v>1</v>
      </c>
      <c r="AI93" s="10">
        <v>1</v>
      </c>
      <c r="AJ93" s="15">
        <v>2</v>
      </c>
      <c r="AK93" s="27">
        <f t="shared" si="16"/>
        <v>4</v>
      </c>
      <c r="AL93" s="1">
        <f t="shared" si="17"/>
        <v>16</v>
      </c>
      <c r="AM93" s="23">
        <v>2</v>
      </c>
      <c r="AN93" s="23">
        <v>2</v>
      </c>
      <c r="AO93" s="26">
        <f t="shared" si="18"/>
        <v>4</v>
      </c>
      <c r="AP93" s="1">
        <f t="shared" si="19"/>
        <v>24</v>
      </c>
      <c r="AQ93" s="1">
        <f t="shared" si="21"/>
        <v>27</v>
      </c>
      <c r="AR93" s="12">
        <v>459644</v>
      </c>
      <c r="AS93" s="59" t="str">
        <f t="shared" si="22"/>
        <v>Alerte</v>
      </c>
      <c r="AT93" s="58" t="s">
        <v>515</v>
      </c>
    </row>
    <row r="94" spans="1:46" s="2" customFormat="1" ht="30" hidden="1" x14ac:dyDescent="0.25">
      <c r="A94" s="3" t="s">
        <v>175</v>
      </c>
      <c r="B94" s="3" t="s">
        <v>168</v>
      </c>
      <c r="C94" s="3" t="s">
        <v>169</v>
      </c>
      <c r="D94" s="3" t="s">
        <v>170</v>
      </c>
      <c r="E94" s="4" t="s">
        <v>176</v>
      </c>
      <c r="F94" s="5">
        <v>1</v>
      </c>
      <c r="G94" s="5">
        <v>1</v>
      </c>
      <c r="H94" s="5">
        <v>1</v>
      </c>
      <c r="I94" s="5">
        <v>1</v>
      </c>
      <c r="J94" s="5">
        <v>1</v>
      </c>
      <c r="K94" s="5">
        <v>1</v>
      </c>
      <c r="L94" s="5">
        <v>1</v>
      </c>
      <c r="M94" s="5">
        <v>1</v>
      </c>
      <c r="N94" s="5">
        <v>1</v>
      </c>
      <c r="O94" s="5">
        <v>1</v>
      </c>
      <c r="P94" s="5">
        <v>1</v>
      </c>
      <c r="Q94" s="5">
        <v>1</v>
      </c>
      <c r="R94" s="5">
        <v>1</v>
      </c>
      <c r="S94" s="227">
        <v>0.75</v>
      </c>
      <c r="T94" s="227" t="s">
        <v>526</v>
      </c>
      <c r="U94" s="6" t="s">
        <v>46</v>
      </c>
      <c r="V94" s="6" t="s">
        <v>46</v>
      </c>
      <c r="W94" s="7"/>
      <c r="X94" s="7">
        <v>2015</v>
      </c>
      <c r="Y94" s="7" t="s">
        <v>172</v>
      </c>
      <c r="Z94" s="6" t="s">
        <v>46</v>
      </c>
      <c r="AA94" s="6" t="s">
        <v>48</v>
      </c>
      <c r="AB94" s="8">
        <v>3</v>
      </c>
      <c r="AC94" s="8">
        <v>0</v>
      </c>
      <c r="AD94" s="9">
        <v>1</v>
      </c>
      <c r="AE94" s="9">
        <v>1</v>
      </c>
      <c r="AF94" s="17">
        <f t="shared" si="14"/>
        <v>5</v>
      </c>
      <c r="AG94" s="1">
        <f t="shared" si="15"/>
        <v>15</v>
      </c>
      <c r="AH94" s="10">
        <v>3</v>
      </c>
      <c r="AI94" s="10">
        <v>3</v>
      </c>
      <c r="AJ94" s="10">
        <v>1</v>
      </c>
      <c r="AK94" s="27">
        <f t="shared" si="16"/>
        <v>7</v>
      </c>
      <c r="AL94" s="1">
        <f t="shared" si="17"/>
        <v>28</v>
      </c>
      <c r="AM94" s="11">
        <v>1</v>
      </c>
      <c r="AN94" s="11">
        <v>1</v>
      </c>
      <c r="AO94" s="26">
        <f t="shared" si="18"/>
        <v>2</v>
      </c>
      <c r="AP94" s="1">
        <f t="shared" si="19"/>
        <v>12</v>
      </c>
      <c r="AQ94" s="1">
        <f t="shared" si="21"/>
        <v>28</v>
      </c>
      <c r="AR94" s="12">
        <v>720069</v>
      </c>
      <c r="AS94" s="59" t="str">
        <f t="shared" si="22"/>
        <v>Modérée</v>
      </c>
      <c r="AT94" s="58" t="s">
        <v>522</v>
      </c>
    </row>
    <row r="95" spans="1:46" s="2" customFormat="1" ht="45" hidden="1" x14ac:dyDescent="0.25">
      <c r="A95" s="3" t="s">
        <v>383</v>
      </c>
      <c r="B95" s="3" t="s">
        <v>365</v>
      </c>
      <c r="C95" s="3" t="s">
        <v>373</v>
      </c>
      <c r="D95" s="3" t="s">
        <v>384</v>
      </c>
      <c r="E95" s="4" t="s">
        <v>1006</v>
      </c>
      <c r="F95" s="5">
        <v>0</v>
      </c>
      <c r="G95" s="5">
        <v>0</v>
      </c>
      <c r="H95" s="5">
        <v>0</v>
      </c>
      <c r="I95" s="5">
        <v>0</v>
      </c>
      <c r="J95" s="5">
        <v>1</v>
      </c>
      <c r="K95" s="5">
        <v>0</v>
      </c>
      <c r="L95" s="5">
        <v>0</v>
      </c>
      <c r="M95" s="5">
        <v>0</v>
      </c>
      <c r="N95" s="5">
        <v>0</v>
      </c>
      <c r="O95" s="5">
        <v>0</v>
      </c>
      <c r="P95" s="5">
        <v>0</v>
      </c>
      <c r="Q95" s="5">
        <v>0</v>
      </c>
      <c r="R95" s="5">
        <v>0</v>
      </c>
      <c r="S95" s="227">
        <v>0.36</v>
      </c>
      <c r="T95" s="227" t="str">
        <f>IF(S95&gt;=10, "Etendue", IF(S95&gt;=5, "Localisée", "Isolée"))</f>
        <v>Isolée</v>
      </c>
      <c r="U95" s="6" t="s">
        <v>46</v>
      </c>
      <c r="V95" s="6" t="s">
        <v>46</v>
      </c>
      <c r="W95" s="7"/>
      <c r="X95" s="7">
        <v>2013</v>
      </c>
      <c r="Y95" s="7" t="s">
        <v>385</v>
      </c>
      <c r="Z95" s="6" t="s">
        <v>46</v>
      </c>
      <c r="AA95" s="6" t="s">
        <v>48</v>
      </c>
      <c r="AB95" s="8">
        <v>3</v>
      </c>
      <c r="AC95" s="8">
        <v>3</v>
      </c>
      <c r="AD95" s="9">
        <v>2</v>
      </c>
      <c r="AE95" s="9">
        <v>1</v>
      </c>
      <c r="AF95" s="17">
        <f t="shared" si="14"/>
        <v>9</v>
      </c>
      <c r="AG95" s="1">
        <f t="shared" si="15"/>
        <v>27</v>
      </c>
      <c r="AH95" s="10">
        <v>3</v>
      </c>
      <c r="AI95" s="10">
        <v>3</v>
      </c>
      <c r="AJ95" s="10">
        <v>0</v>
      </c>
      <c r="AK95" s="27">
        <f t="shared" si="16"/>
        <v>6</v>
      </c>
      <c r="AL95" s="1">
        <f t="shared" si="17"/>
        <v>24</v>
      </c>
      <c r="AM95" s="11">
        <v>3</v>
      </c>
      <c r="AN95" s="11">
        <v>1</v>
      </c>
      <c r="AO95" s="26">
        <f t="shared" si="18"/>
        <v>4</v>
      </c>
      <c r="AP95" s="1">
        <f t="shared" si="19"/>
        <v>24</v>
      </c>
      <c r="AQ95" s="1">
        <f t="shared" si="21"/>
        <v>27</v>
      </c>
      <c r="AR95" s="12">
        <v>837052</v>
      </c>
      <c r="AS95" s="59" t="str">
        <f t="shared" si="22"/>
        <v>Alerte</v>
      </c>
      <c r="AT95" s="58" t="s">
        <v>515</v>
      </c>
    </row>
    <row r="96" spans="1:46" s="2" customFormat="1" ht="30" hidden="1" x14ac:dyDescent="0.25">
      <c r="A96" s="3" t="s">
        <v>216</v>
      </c>
      <c r="B96" s="3" t="s">
        <v>168</v>
      </c>
      <c r="C96" s="3" t="s">
        <v>169</v>
      </c>
      <c r="D96" s="3" t="s">
        <v>188</v>
      </c>
      <c r="E96" s="4" t="s">
        <v>217</v>
      </c>
      <c r="F96" s="5">
        <v>1</v>
      </c>
      <c r="G96" s="5">
        <v>1</v>
      </c>
      <c r="H96" s="5">
        <v>1</v>
      </c>
      <c r="I96" s="5">
        <v>1</v>
      </c>
      <c r="J96" s="5">
        <v>1</v>
      </c>
      <c r="K96" s="5">
        <v>1</v>
      </c>
      <c r="L96" s="5">
        <v>1</v>
      </c>
      <c r="M96" s="5">
        <v>1</v>
      </c>
      <c r="N96" s="5">
        <v>1</v>
      </c>
      <c r="O96" s="5">
        <v>1</v>
      </c>
      <c r="P96" s="5">
        <v>1</v>
      </c>
      <c r="Q96" s="5">
        <v>1</v>
      </c>
      <c r="R96" s="5">
        <v>1</v>
      </c>
      <c r="S96" s="227">
        <v>10.33</v>
      </c>
      <c r="T96" s="227" t="str">
        <f>IF(S96&gt;=10, "Etendue", IF(S96&gt;=5, "Localisée", "Isolée"))</f>
        <v>Etendue</v>
      </c>
      <c r="U96" s="6" t="s">
        <v>46</v>
      </c>
      <c r="V96" s="6" t="s">
        <v>46</v>
      </c>
      <c r="W96" s="7"/>
      <c r="X96" s="7">
        <v>2010</v>
      </c>
      <c r="Y96" s="7" t="s">
        <v>10</v>
      </c>
      <c r="Z96" s="6" t="s">
        <v>46</v>
      </c>
      <c r="AA96" s="6" t="s">
        <v>48</v>
      </c>
      <c r="AB96" s="8">
        <v>3</v>
      </c>
      <c r="AC96" s="8">
        <v>3</v>
      </c>
      <c r="AD96" s="9">
        <v>2</v>
      </c>
      <c r="AE96" s="9">
        <v>1</v>
      </c>
      <c r="AF96" s="17">
        <f t="shared" si="14"/>
        <v>9</v>
      </c>
      <c r="AG96" s="1">
        <f t="shared" si="15"/>
        <v>27</v>
      </c>
      <c r="AH96" s="10">
        <v>1</v>
      </c>
      <c r="AI96" s="10">
        <v>1</v>
      </c>
      <c r="AJ96" s="10">
        <v>1</v>
      </c>
      <c r="AK96" s="27">
        <f t="shared" si="16"/>
        <v>3</v>
      </c>
      <c r="AL96" s="1">
        <f t="shared" si="17"/>
        <v>12</v>
      </c>
      <c r="AM96" s="11">
        <v>1</v>
      </c>
      <c r="AN96" s="11">
        <v>1</v>
      </c>
      <c r="AO96" s="26">
        <f t="shared" si="18"/>
        <v>2</v>
      </c>
      <c r="AP96" s="1">
        <f t="shared" si="19"/>
        <v>12</v>
      </c>
      <c r="AQ96" s="1">
        <f t="shared" si="21"/>
        <v>27</v>
      </c>
      <c r="AR96" s="12">
        <v>459325</v>
      </c>
      <c r="AS96" s="59" t="str">
        <f t="shared" si="22"/>
        <v>Modérée</v>
      </c>
      <c r="AT96" s="58" t="s">
        <v>515</v>
      </c>
    </row>
    <row r="97" spans="1:46" s="2" customFormat="1" ht="30" hidden="1" x14ac:dyDescent="0.25">
      <c r="A97" s="3" t="s">
        <v>386</v>
      </c>
      <c r="B97" s="3" t="s">
        <v>365</v>
      </c>
      <c r="C97" s="3" t="s">
        <v>373</v>
      </c>
      <c r="D97" s="3" t="s">
        <v>376</v>
      </c>
      <c r="E97" s="4" t="s">
        <v>387</v>
      </c>
      <c r="F97" s="5">
        <v>0</v>
      </c>
      <c r="G97" s="5">
        <v>0</v>
      </c>
      <c r="H97" s="5">
        <v>1</v>
      </c>
      <c r="I97" s="5">
        <v>1</v>
      </c>
      <c r="J97" s="5">
        <v>1</v>
      </c>
      <c r="K97" s="5">
        <v>1</v>
      </c>
      <c r="L97" s="5">
        <v>1</v>
      </c>
      <c r="M97" s="5">
        <v>0</v>
      </c>
      <c r="N97" s="5">
        <v>0</v>
      </c>
      <c r="O97" s="5">
        <v>0</v>
      </c>
      <c r="P97" s="5">
        <v>0</v>
      </c>
      <c r="Q97" s="5">
        <v>0</v>
      </c>
      <c r="R97" s="5">
        <v>0</v>
      </c>
      <c r="S97" s="227">
        <v>1.53</v>
      </c>
      <c r="T97" s="227" t="str">
        <f>IF(S97&gt;=10, "Etendue", IF(S97&gt;=5, "Localisée", "Isolée"))</f>
        <v>Isolée</v>
      </c>
      <c r="U97" s="6" t="s">
        <v>46</v>
      </c>
      <c r="V97" s="6" t="s">
        <v>46</v>
      </c>
      <c r="W97" s="7"/>
      <c r="X97" s="7">
        <v>1985</v>
      </c>
      <c r="Y97" s="7" t="s">
        <v>13</v>
      </c>
      <c r="Z97" s="6" t="s">
        <v>46</v>
      </c>
      <c r="AA97" s="6" t="s">
        <v>48</v>
      </c>
      <c r="AB97" s="8">
        <v>3</v>
      </c>
      <c r="AC97" s="8">
        <v>3</v>
      </c>
      <c r="AD97" s="9">
        <v>1</v>
      </c>
      <c r="AE97" s="9">
        <v>1</v>
      </c>
      <c r="AF97" s="17">
        <f t="shared" si="14"/>
        <v>8</v>
      </c>
      <c r="AG97" s="1">
        <f t="shared" si="15"/>
        <v>24</v>
      </c>
      <c r="AH97" s="10">
        <v>1</v>
      </c>
      <c r="AI97" s="10">
        <v>1</v>
      </c>
      <c r="AJ97" s="15">
        <v>0</v>
      </c>
      <c r="AK97" s="27">
        <f t="shared" si="16"/>
        <v>2</v>
      </c>
      <c r="AL97" s="1">
        <f t="shared" si="17"/>
        <v>8</v>
      </c>
      <c r="AM97" s="11">
        <v>1</v>
      </c>
      <c r="AN97" s="11">
        <v>1</v>
      </c>
      <c r="AO97" s="26">
        <f t="shared" si="18"/>
        <v>2</v>
      </c>
      <c r="AP97" s="1">
        <f t="shared" si="19"/>
        <v>12</v>
      </c>
      <c r="AQ97" s="1">
        <f t="shared" si="21"/>
        <v>24</v>
      </c>
      <c r="AR97" s="12">
        <v>199869</v>
      </c>
      <c r="AS97" s="59" t="str">
        <f t="shared" si="22"/>
        <v>Alerte</v>
      </c>
      <c r="AT97" s="58" t="s">
        <v>515</v>
      </c>
    </row>
    <row r="98" spans="1:46" s="2" customFormat="1" ht="45" hidden="1" x14ac:dyDescent="0.25">
      <c r="A98" s="3" t="s">
        <v>294</v>
      </c>
      <c r="B98" s="3" t="s">
        <v>168</v>
      </c>
      <c r="C98" s="3" t="s">
        <v>169</v>
      </c>
      <c r="D98" s="3" t="s">
        <v>290</v>
      </c>
      <c r="E98" s="4" t="s">
        <v>295</v>
      </c>
      <c r="F98" s="5">
        <v>0</v>
      </c>
      <c r="G98" s="5">
        <v>1</v>
      </c>
      <c r="H98" s="5">
        <v>1</v>
      </c>
      <c r="I98" s="5">
        <v>1</v>
      </c>
      <c r="J98" s="5">
        <v>1</v>
      </c>
      <c r="K98" s="5">
        <v>0</v>
      </c>
      <c r="L98" s="5">
        <v>1</v>
      </c>
      <c r="M98" s="5">
        <v>1</v>
      </c>
      <c r="N98" s="5">
        <v>1</v>
      </c>
      <c r="O98" s="5">
        <v>1</v>
      </c>
      <c r="P98" s="5">
        <v>0</v>
      </c>
      <c r="Q98" s="5">
        <v>1</v>
      </c>
      <c r="R98" s="5">
        <v>0</v>
      </c>
      <c r="S98" s="227">
        <v>0.56999999999999995</v>
      </c>
      <c r="T98" s="227" t="s">
        <v>526</v>
      </c>
      <c r="U98" s="6" t="s">
        <v>46</v>
      </c>
      <c r="V98" s="6" t="s">
        <v>46</v>
      </c>
      <c r="W98" s="7"/>
      <c r="X98" s="7">
        <v>2006</v>
      </c>
      <c r="Y98" s="7" t="s">
        <v>12</v>
      </c>
      <c r="Z98" s="6" t="s">
        <v>46</v>
      </c>
      <c r="AA98" s="6" t="s">
        <v>48</v>
      </c>
      <c r="AB98" s="8">
        <v>3</v>
      </c>
      <c r="AC98" s="8">
        <v>1</v>
      </c>
      <c r="AD98" s="9">
        <v>1</v>
      </c>
      <c r="AE98" s="9">
        <v>1</v>
      </c>
      <c r="AF98" s="17">
        <f t="shared" si="14"/>
        <v>6</v>
      </c>
      <c r="AG98" s="1">
        <f t="shared" si="15"/>
        <v>18</v>
      </c>
      <c r="AH98" s="10">
        <v>1</v>
      </c>
      <c r="AI98" s="10">
        <v>1</v>
      </c>
      <c r="AJ98" s="10">
        <v>0</v>
      </c>
      <c r="AK98" s="27">
        <f t="shared" si="16"/>
        <v>2</v>
      </c>
      <c r="AL98" s="1">
        <f t="shared" si="17"/>
        <v>8</v>
      </c>
      <c r="AM98" s="11">
        <v>1</v>
      </c>
      <c r="AN98" s="11">
        <v>1</v>
      </c>
      <c r="AO98" s="26">
        <f t="shared" si="18"/>
        <v>2</v>
      </c>
      <c r="AP98" s="1">
        <f t="shared" si="19"/>
        <v>12</v>
      </c>
      <c r="AQ98" s="1">
        <f t="shared" si="21"/>
        <v>18</v>
      </c>
      <c r="AR98" s="12">
        <v>217341</v>
      </c>
      <c r="AS98" s="59" t="str">
        <f t="shared" si="22"/>
        <v>Non EEE</v>
      </c>
      <c r="AT98" s="58" t="s">
        <v>515</v>
      </c>
    </row>
    <row r="99" spans="1:46" s="2" customFormat="1" ht="30" hidden="1" x14ac:dyDescent="0.25">
      <c r="A99" s="3" t="s">
        <v>141</v>
      </c>
      <c r="B99" s="3" t="s">
        <v>42</v>
      </c>
      <c r="C99" s="3" t="s">
        <v>122</v>
      </c>
      <c r="D99" s="3" t="s">
        <v>129</v>
      </c>
      <c r="E99" s="4" t="s">
        <v>142</v>
      </c>
      <c r="F99" s="5">
        <v>0</v>
      </c>
      <c r="G99" s="5">
        <v>0</v>
      </c>
      <c r="H99" s="5">
        <v>1</v>
      </c>
      <c r="I99" s="5">
        <v>0</v>
      </c>
      <c r="J99" s="5">
        <v>0</v>
      </c>
      <c r="K99" s="5">
        <v>1</v>
      </c>
      <c r="L99" s="5">
        <v>0</v>
      </c>
      <c r="M99" s="5">
        <v>1</v>
      </c>
      <c r="N99" s="5">
        <v>1</v>
      </c>
      <c r="O99" s="5">
        <v>0</v>
      </c>
      <c r="P99" s="5">
        <v>1</v>
      </c>
      <c r="Q99" s="5">
        <v>0</v>
      </c>
      <c r="R99" s="5">
        <v>0</v>
      </c>
      <c r="S99" s="227">
        <v>0.45</v>
      </c>
      <c r="T99" s="227" t="str">
        <f>IF(S99&gt;=10, "Etendue", IF(S99&gt;=5, "Localisée", "Isolée"))</f>
        <v>Isolée</v>
      </c>
      <c r="U99" s="6" t="s">
        <v>46</v>
      </c>
      <c r="V99" s="6" t="s">
        <v>46</v>
      </c>
      <c r="W99" s="7"/>
      <c r="X99" s="7">
        <v>1980</v>
      </c>
      <c r="Y99" s="7" t="s">
        <v>15</v>
      </c>
      <c r="Z99" s="6" t="s">
        <v>46</v>
      </c>
      <c r="AA99" s="6" t="s">
        <v>48</v>
      </c>
      <c r="AB99" s="8">
        <v>2</v>
      </c>
      <c r="AC99" s="8">
        <v>3</v>
      </c>
      <c r="AD99" s="9">
        <v>2</v>
      </c>
      <c r="AE99" s="9">
        <v>3</v>
      </c>
      <c r="AF99" s="17">
        <f t="shared" si="14"/>
        <v>10</v>
      </c>
      <c r="AG99" s="1">
        <f t="shared" si="15"/>
        <v>30</v>
      </c>
      <c r="AH99" s="10">
        <v>1</v>
      </c>
      <c r="AI99" s="10">
        <v>2</v>
      </c>
      <c r="AJ99" s="10">
        <v>3</v>
      </c>
      <c r="AK99" s="27">
        <f t="shared" si="16"/>
        <v>6</v>
      </c>
      <c r="AL99" s="1">
        <f t="shared" si="17"/>
        <v>24</v>
      </c>
      <c r="AM99" s="11">
        <v>2</v>
      </c>
      <c r="AN99" s="11">
        <v>1</v>
      </c>
      <c r="AO99" s="26">
        <f t="shared" si="18"/>
        <v>3</v>
      </c>
      <c r="AP99" s="1">
        <f t="shared" si="19"/>
        <v>18</v>
      </c>
      <c r="AQ99" s="1">
        <f t="shared" si="21"/>
        <v>30</v>
      </c>
      <c r="AR99" s="12">
        <v>67275</v>
      </c>
      <c r="AS99" s="59" t="str">
        <f t="shared" si="22"/>
        <v>Alerte</v>
      </c>
      <c r="AT99" s="58" t="s">
        <v>515</v>
      </c>
    </row>
    <row r="100" spans="1:46" s="2" customFormat="1" ht="30" hidden="1" x14ac:dyDescent="0.25">
      <c r="A100" s="3" t="s">
        <v>501</v>
      </c>
      <c r="B100" s="3" t="s">
        <v>42</v>
      </c>
      <c r="C100" s="3" t="s">
        <v>122</v>
      </c>
      <c r="D100" s="3" t="s">
        <v>129</v>
      </c>
      <c r="E100" s="4" t="s">
        <v>502</v>
      </c>
      <c r="F100" s="5">
        <v>0</v>
      </c>
      <c r="G100" s="5">
        <v>0</v>
      </c>
      <c r="H100" s="5">
        <v>0</v>
      </c>
      <c r="I100" s="5">
        <v>0</v>
      </c>
      <c r="J100" s="5">
        <v>0</v>
      </c>
      <c r="K100" s="5">
        <v>0</v>
      </c>
      <c r="L100" s="5">
        <v>1</v>
      </c>
      <c r="M100" s="5">
        <v>0</v>
      </c>
      <c r="N100" s="5">
        <v>0</v>
      </c>
      <c r="O100" s="5">
        <v>0</v>
      </c>
      <c r="P100" s="5">
        <v>0</v>
      </c>
      <c r="Q100" s="5">
        <v>0</v>
      </c>
      <c r="R100" s="5">
        <v>0</v>
      </c>
      <c r="S100" s="227">
        <v>0.03</v>
      </c>
      <c r="T100" s="227" t="str">
        <f>IF(S100&gt;=10, "Etendue", IF(S100&gt;=5, "Localisée", "Isolée"))</f>
        <v>Isolée</v>
      </c>
      <c r="U100" s="6" t="s">
        <v>46</v>
      </c>
      <c r="V100" s="6" t="s">
        <v>46</v>
      </c>
      <c r="W100" s="7"/>
      <c r="X100" s="7" t="s">
        <v>49</v>
      </c>
      <c r="Y100" s="7" t="s">
        <v>14</v>
      </c>
      <c r="Z100" s="6" t="s">
        <v>46</v>
      </c>
      <c r="AA100" s="6" t="s">
        <v>48</v>
      </c>
      <c r="AB100" s="8">
        <v>2</v>
      </c>
      <c r="AC100" s="8">
        <v>1</v>
      </c>
      <c r="AD100" s="9">
        <v>2</v>
      </c>
      <c r="AE100" s="9">
        <v>3</v>
      </c>
      <c r="AF100" s="17">
        <f t="shared" si="14"/>
        <v>8</v>
      </c>
      <c r="AG100" s="1">
        <f t="shared" si="15"/>
        <v>24</v>
      </c>
      <c r="AH100" s="10">
        <v>2</v>
      </c>
      <c r="AI100" s="10">
        <v>2</v>
      </c>
      <c r="AJ100" s="10">
        <v>3</v>
      </c>
      <c r="AK100" s="27">
        <f t="shared" si="16"/>
        <v>7</v>
      </c>
      <c r="AL100" s="1">
        <f t="shared" si="17"/>
        <v>28</v>
      </c>
      <c r="AM100" s="11">
        <v>1</v>
      </c>
      <c r="AN100" s="11">
        <v>1</v>
      </c>
      <c r="AO100" s="26">
        <f t="shared" si="18"/>
        <v>2</v>
      </c>
      <c r="AP100" s="1">
        <f t="shared" si="19"/>
        <v>12</v>
      </c>
      <c r="AQ100" s="1">
        <f t="shared" si="21"/>
        <v>28</v>
      </c>
      <c r="AR100" s="12">
        <v>67277</v>
      </c>
      <c r="AS100" s="59" t="str">
        <f t="shared" si="22"/>
        <v>Alerte</v>
      </c>
      <c r="AT100" s="58" t="s">
        <v>522</v>
      </c>
    </row>
    <row r="101" spans="1:46" s="2" customFormat="1" ht="30" hidden="1" x14ac:dyDescent="0.25">
      <c r="A101" s="3" t="s">
        <v>49</v>
      </c>
      <c r="B101" s="3" t="s">
        <v>168</v>
      </c>
      <c r="C101" s="3" t="s">
        <v>310</v>
      </c>
      <c r="D101" s="3" t="s">
        <v>332</v>
      </c>
      <c r="E101" s="4" t="s">
        <v>497</v>
      </c>
      <c r="F101" s="5">
        <v>0</v>
      </c>
      <c r="G101" s="5">
        <v>1</v>
      </c>
      <c r="H101" s="5">
        <v>1</v>
      </c>
      <c r="I101" s="5" t="s">
        <v>49</v>
      </c>
      <c r="J101" s="5" t="s">
        <v>49</v>
      </c>
      <c r="K101" s="5">
        <v>0</v>
      </c>
      <c r="L101" s="5">
        <v>0</v>
      </c>
      <c r="M101" s="5">
        <v>0</v>
      </c>
      <c r="N101" s="5">
        <v>0</v>
      </c>
      <c r="O101" s="5">
        <v>0</v>
      </c>
      <c r="P101" s="5">
        <v>0</v>
      </c>
      <c r="Q101" s="5">
        <v>0</v>
      </c>
      <c r="R101" s="5">
        <v>0</v>
      </c>
      <c r="S101" s="228">
        <v>0.71</v>
      </c>
      <c r="T101" s="227" t="str">
        <f>IF(S101&gt;=10, "Etendue", IF(S101&gt;=5, "Localisée", "Isolée"))</f>
        <v>Isolée</v>
      </c>
      <c r="U101" s="6" t="s">
        <v>46</v>
      </c>
      <c r="V101" s="6" t="s">
        <v>46</v>
      </c>
      <c r="W101" s="7"/>
      <c r="X101" s="7">
        <v>2015</v>
      </c>
      <c r="Y101" s="7" t="s">
        <v>358</v>
      </c>
      <c r="Z101" s="6" t="s">
        <v>46</v>
      </c>
      <c r="AA101" s="6" t="s">
        <v>48</v>
      </c>
      <c r="AB101" s="8">
        <v>2</v>
      </c>
      <c r="AC101" s="8">
        <v>3</v>
      </c>
      <c r="AD101" s="9">
        <v>1</v>
      </c>
      <c r="AE101" s="9">
        <v>1</v>
      </c>
      <c r="AF101" s="17">
        <f t="shared" si="14"/>
        <v>7</v>
      </c>
      <c r="AG101" s="1">
        <f t="shared" si="15"/>
        <v>21</v>
      </c>
      <c r="AH101" s="10">
        <v>1</v>
      </c>
      <c r="AI101" s="10">
        <v>1</v>
      </c>
      <c r="AJ101" s="10">
        <v>0</v>
      </c>
      <c r="AK101" s="27">
        <f t="shared" si="16"/>
        <v>2</v>
      </c>
      <c r="AL101" s="1">
        <f t="shared" si="17"/>
        <v>8</v>
      </c>
      <c r="AM101" s="11">
        <v>1</v>
      </c>
      <c r="AN101" s="11">
        <v>1</v>
      </c>
      <c r="AO101" s="26">
        <f t="shared" si="18"/>
        <v>2</v>
      </c>
      <c r="AP101" s="1">
        <f t="shared" si="19"/>
        <v>12</v>
      </c>
      <c r="AQ101" s="1">
        <f t="shared" si="21"/>
        <v>21</v>
      </c>
      <c r="AR101" s="12">
        <v>927434</v>
      </c>
      <c r="AS101" s="59" t="str">
        <f t="shared" si="22"/>
        <v>Alerte</v>
      </c>
      <c r="AT101" s="58" t="s">
        <v>515</v>
      </c>
    </row>
    <row r="102" spans="1:46" s="2" customFormat="1" ht="45" hidden="1" x14ac:dyDescent="0.25">
      <c r="A102" s="3" t="s">
        <v>177</v>
      </c>
      <c r="B102" s="3" t="s">
        <v>168</v>
      </c>
      <c r="C102" s="3" t="s">
        <v>169</v>
      </c>
      <c r="D102" s="3" t="s">
        <v>170</v>
      </c>
      <c r="E102" s="4" t="s">
        <v>178</v>
      </c>
      <c r="F102" s="5">
        <v>0</v>
      </c>
      <c r="G102" s="5">
        <v>0</v>
      </c>
      <c r="H102" s="5">
        <v>1</v>
      </c>
      <c r="I102" s="5">
        <v>0</v>
      </c>
      <c r="J102" s="5">
        <v>1</v>
      </c>
      <c r="K102" s="5">
        <v>0</v>
      </c>
      <c r="L102" s="5">
        <v>0</v>
      </c>
      <c r="M102" s="5">
        <v>0</v>
      </c>
      <c r="N102" s="5">
        <v>0</v>
      </c>
      <c r="O102" s="5">
        <v>0</v>
      </c>
      <c r="P102" s="5">
        <v>0</v>
      </c>
      <c r="Q102" s="5">
        <v>0</v>
      </c>
      <c r="R102" s="5">
        <v>0</v>
      </c>
      <c r="S102" s="227">
        <v>0.09</v>
      </c>
      <c r="T102" s="227" t="s">
        <v>536</v>
      </c>
      <c r="U102" s="6" t="s">
        <v>46</v>
      </c>
      <c r="V102" s="6" t="s">
        <v>46</v>
      </c>
      <c r="W102" s="7"/>
      <c r="X102" s="7">
        <v>1920</v>
      </c>
      <c r="Y102" s="7" t="s">
        <v>101</v>
      </c>
      <c r="Z102" s="6" t="s">
        <v>46</v>
      </c>
      <c r="AA102" s="6" t="s">
        <v>48</v>
      </c>
      <c r="AB102" s="8">
        <v>3</v>
      </c>
      <c r="AC102" s="8">
        <v>0</v>
      </c>
      <c r="AD102" s="9">
        <v>2</v>
      </c>
      <c r="AE102" s="9">
        <v>1</v>
      </c>
      <c r="AF102" s="17">
        <f t="shared" si="14"/>
        <v>6</v>
      </c>
      <c r="AG102" s="1">
        <f t="shared" si="15"/>
        <v>18</v>
      </c>
      <c r="AH102" s="10">
        <v>3</v>
      </c>
      <c r="AI102" s="10">
        <v>1</v>
      </c>
      <c r="AJ102" s="10">
        <v>1</v>
      </c>
      <c r="AK102" s="27">
        <f t="shared" si="16"/>
        <v>5</v>
      </c>
      <c r="AL102" s="1">
        <f t="shared" si="17"/>
        <v>20</v>
      </c>
      <c r="AM102" s="11">
        <v>1</v>
      </c>
      <c r="AN102" s="11">
        <v>1</v>
      </c>
      <c r="AO102" s="26">
        <f t="shared" si="18"/>
        <v>2</v>
      </c>
      <c r="AP102" s="1">
        <f t="shared" si="19"/>
        <v>12</v>
      </c>
      <c r="AQ102" s="1">
        <f t="shared" si="21"/>
        <v>20</v>
      </c>
      <c r="AR102" s="12">
        <v>221735</v>
      </c>
      <c r="AS102" s="59" t="str">
        <f t="shared" si="22"/>
        <v>Alerte</v>
      </c>
      <c r="AT102" s="58" t="s">
        <v>522</v>
      </c>
    </row>
    <row r="103" spans="1:46" s="2" customFormat="1" ht="60" hidden="1" x14ac:dyDescent="0.25">
      <c r="A103" s="3" t="s">
        <v>277</v>
      </c>
      <c r="B103" s="3" t="s">
        <v>168</v>
      </c>
      <c r="C103" s="3" t="s">
        <v>169</v>
      </c>
      <c r="D103" s="3" t="s">
        <v>275</v>
      </c>
      <c r="E103" s="4" t="s">
        <v>278</v>
      </c>
      <c r="F103" s="5">
        <v>1</v>
      </c>
      <c r="G103" s="5">
        <v>1</v>
      </c>
      <c r="H103" s="5">
        <v>1</v>
      </c>
      <c r="I103" s="5">
        <v>1</v>
      </c>
      <c r="J103" s="5">
        <v>1</v>
      </c>
      <c r="K103" s="5">
        <v>1</v>
      </c>
      <c r="L103" s="5">
        <v>1</v>
      </c>
      <c r="M103" s="5">
        <v>1</v>
      </c>
      <c r="N103" s="5">
        <v>1</v>
      </c>
      <c r="O103" s="5">
        <v>1</v>
      </c>
      <c r="P103" s="5">
        <v>1</v>
      </c>
      <c r="Q103" s="5">
        <v>1</v>
      </c>
      <c r="R103" s="5">
        <v>1</v>
      </c>
      <c r="S103" s="227">
        <v>1.29</v>
      </c>
      <c r="T103" s="227" t="str">
        <f>IF(S103&gt;=10, "Etendue", IF(S103&gt;=5, "Localisée", "Isolée"))</f>
        <v>Isolée</v>
      </c>
      <c r="U103" s="6" t="s">
        <v>46</v>
      </c>
      <c r="V103" s="6" t="s">
        <v>46</v>
      </c>
      <c r="W103" s="7"/>
      <c r="X103" s="7">
        <v>1960</v>
      </c>
      <c r="Y103" s="7" t="s">
        <v>10</v>
      </c>
      <c r="Z103" s="6" t="s">
        <v>46</v>
      </c>
      <c r="AA103" s="6" t="s">
        <v>48</v>
      </c>
      <c r="AB103" s="8">
        <v>3</v>
      </c>
      <c r="AC103" s="8">
        <v>2</v>
      </c>
      <c r="AD103" s="9">
        <v>1</v>
      </c>
      <c r="AE103" s="9">
        <v>1</v>
      </c>
      <c r="AF103" s="17">
        <f t="shared" si="14"/>
        <v>7</v>
      </c>
      <c r="AG103" s="1">
        <f t="shared" si="15"/>
        <v>21</v>
      </c>
      <c r="AH103" s="10">
        <v>1</v>
      </c>
      <c r="AI103" s="10">
        <v>3</v>
      </c>
      <c r="AJ103" s="10">
        <v>0</v>
      </c>
      <c r="AK103" s="27">
        <f t="shared" si="16"/>
        <v>4</v>
      </c>
      <c r="AL103" s="1">
        <f t="shared" si="17"/>
        <v>16</v>
      </c>
      <c r="AM103" s="11">
        <v>1</v>
      </c>
      <c r="AN103" s="11">
        <v>1</v>
      </c>
      <c r="AO103" s="26">
        <f t="shared" si="18"/>
        <v>2</v>
      </c>
      <c r="AP103" s="1">
        <f t="shared" si="19"/>
        <v>12</v>
      </c>
      <c r="AQ103" s="1">
        <f t="shared" si="21"/>
        <v>21</v>
      </c>
      <c r="AR103" s="12">
        <v>236057</v>
      </c>
      <c r="AS103" s="59" t="str">
        <f t="shared" si="22"/>
        <v>Alerte</v>
      </c>
      <c r="AT103" s="58" t="s">
        <v>515</v>
      </c>
    </row>
    <row r="104" spans="1:46" s="2" customFormat="1" ht="30" hidden="1" x14ac:dyDescent="0.25">
      <c r="A104" s="17"/>
      <c r="B104" s="3" t="s">
        <v>168</v>
      </c>
      <c r="C104" s="3" t="s">
        <v>169</v>
      </c>
      <c r="D104" s="3" t="s">
        <v>275</v>
      </c>
      <c r="E104" s="4" t="s">
        <v>279</v>
      </c>
      <c r="F104" s="5">
        <v>0</v>
      </c>
      <c r="G104" s="5">
        <v>1</v>
      </c>
      <c r="H104" s="5">
        <v>1</v>
      </c>
      <c r="I104" s="5">
        <v>1</v>
      </c>
      <c r="J104" s="5">
        <v>1</v>
      </c>
      <c r="K104" s="5">
        <v>0</v>
      </c>
      <c r="L104" s="5">
        <v>1</v>
      </c>
      <c r="M104" s="5">
        <v>0</v>
      </c>
      <c r="N104" s="5">
        <v>0</v>
      </c>
      <c r="O104" s="5">
        <v>1</v>
      </c>
      <c r="P104" s="5">
        <v>0</v>
      </c>
      <c r="Q104" s="5">
        <v>0</v>
      </c>
      <c r="R104" s="5">
        <v>0</v>
      </c>
      <c r="S104" s="227">
        <v>0.9</v>
      </c>
      <c r="T104" s="227" t="str">
        <f>IF(S104&gt;=10, "Etendue", IF(S104&gt;=5, "Localisée", "Isolée"))</f>
        <v>Isolée</v>
      </c>
      <c r="U104" s="6" t="s">
        <v>46</v>
      </c>
      <c r="V104" s="6" t="s">
        <v>46</v>
      </c>
      <c r="W104" s="7"/>
      <c r="X104" s="7">
        <v>2006</v>
      </c>
      <c r="Y104" s="7" t="s">
        <v>172</v>
      </c>
      <c r="Z104" s="6" t="s">
        <v>46</v>
      </c>
      <c r="AA104" s="6" t="s">
        <v>48</v>
      </c>
      <c r="AB104" s="8">
        <v>3</v>
      </c>
      <c r="AC104" s="8">
        <v>1</v>
      </c>
      <c r="AD104" s="9">
        <v>3</v>
      </c>
      <c r="AE104" s="9">
        <v>1</v>
      </c>
      <c r="AF104" s="17">
        <f t="shared" si="14"/>
        <v>8</v>
      </c>
      <c r="AG104" s="1">
        <f t="shared" si="15"/>
        <v>24</v>
      </c>
      <c r="AH104" s="10">
        <v>2</v>
      </c>
      <c r="AI104" s="10">
        <v>2</v>
      </c>
      <c r="AJ104" s="10">
        <v>3</v>
      </c>
      <c r="AK104" s="27">
        <f t="shared" si="16"/>
        <v>7</v>
      </c>
      <c r="AL104" s="1">
        <f t="shared" si="17"/>
        <v>28</v>
      </c>
      <c r="AM104" s="11">
        <v>1</v>
      </c>
      <c r="AN104" s="11">
        <v>1</v>
      </c>
      <c r="AO104" s="26">
        <f t="shared" si="18"/>
        <v>2</v>
      </c>
      <c r="AP104" s="1">
        <f t="shared" si="19"/>
        <v>12</v>
      </c>
      <c r="AQ104" s="1">
        <f t="shared" si="21"/>
        <v>28</v>
      </c>
      <c r="AR104" s="12">
        <v>219492</v>
      </c>
      <c r="AS104" s="59" t="str">
        <f t="shared" si="22"/>
        <v>Alerte</v>
      </c>
      <c r="AT104" s="58" t="s">
        <v>522</v>
      </c>
    </row>
    <row r="105" spans="1:46" s="2" customFormat="1" ht="60" hidden="1" x14ac:dyDescent="0.25">
      <c r="A105" s="3" t="s">
        <v>99</v>
      </c>
      <c r="B105" s="3" t="s">
        <v>42</v>
      </c>
      <c r="C105" s="3" t="s">
        <v>74</v>
      </c>
      <c r="D105" s="3" t="s">
        <v>75</v>
      </c>
      <c r="E105" s="4" t="s">
        <v>100</v>
      </c>
      <c r="F105" s="5">
        <v>0</v>
      </c>
      <c r="G105" s="5">
        <v>0</v>
      </c>
      <c r="H105" s="5">
        <v>0</v>
      </c>
      <c r="I105" s="5">
        <v>0</v>
      </c>
      <c r="J105" s="5">
        <v>0</v>
      </c>
      <c r="K105" s="5">
        <v>1</v>
      </c>
      <c r="L105" s="5">
        <v>0</v>
      </c>
      <c r="M105" s="5">
        <v>0</v>
      </c>
      <c r="N105" s="5">
        <v>0</v>
      </c>
      <c r="O105" s="5">
        <v>0</v>
      </c>
      <c r="P105" s="5">
        <v>0</v>
      </c>
      <c r="Q105" s="5">
        <v>0</v>
      </c>
      <c r="R105" s="5">
        <v>1</v>
      </c>
      <c r="S105" s="227">
        <v>0.99</v>
      </c>
      <c r="T105" s="227" t="str">
        <f>IF(S105&gt;=10, "Etendue", IF(S105&gt;=5, "Localisée", "Isolée"))</f>
        <v>Isolée</v>
      </c>
      <c r="U105" s="6" t="s">
        <v>46</v>
      </c>
      <c r="V105" s="6" t="s">
        <v>46</v>
      </c>
      <c r="W105" s="7"/>
      <c r="X105" s="7">
        <v>2012</v>
      </c>
      <c r="Y105" s="7" t="s">
        <v>20</v>
      </c>
      <c r="Z105" s="6" t="s">
        <v>46</v>
      </c>
      <c r="AA105" s="6" t="s">
        <v>48</v>
      </c>
      <c r="AB105" s="8">
        <v>3</v>
      </c>
      <c r="AC105" s="8">
        <v>3</v>
      </c>
      <c r="AD105" s="9">
        <v>3</v>
      </c>
      <c r="AE105" s="9">
        <v>1</v>
      </c>
      <c r="AF105" s="17">
        <f t="shared" si="14"/>
        <v>10</v>
      </c>
      <c r="AG105" s="1">
        <f t="shared" si="15"/>
        <v>30</v>
      </c>
      <c r="AH105" s="10">
        <v>2</v>
      </c>
      <c r="AI105" s="10">
        <v>1</v>
      </c>
      <c r="AJ105" s="10">
        <v>2</v>
      </c>
      <c r="AK105" s="27">
        <f t="shared" si="16"/>
        <v>5</v>
      </c>
      <c r="AL105" s="1">
        <f t="shared" si="17"/>
        <v>20</v>
      </c>
      <c r="AM105" s="11">
        <v>2</v>
      </c>
      <c r="AN105" s="11">
        <v>2</v>
      </c>
      <c r="AO105" s="26">
        <f t="shared" si="18"/>
        <v>4</v>
      </c>
      <c r="AP105" s="1">
        <f t="shared" si="19"/>
        <v>24</v>
      </c>
      <c r="AQ105" s="1">
        <f t="shared" si="21"/>
        <v>30</v>
      </c>
      <c r="AR105" s="12">
        <v>444425</v>
      </c>
      <c r="AS105" s="59" t="str">
        <f t="shared" si="22"/>
        <v>Alerte</v>
      </c>
      <c r="AT105" s="58" t="s">
        <v>515</v>
      </c>
    </row>
    <row r="106" spans="1:46" s="2" customFormat="1" ht="30" hidden="1" x14ac:dyDescent="0.25">
      <c r="A106" s="3" t="s">
        <v>143</v>
      </c>
      <c r="B106" s="3" t="s">
        <v>42</v>
      </c>
      <c r="C106" s="3" t="s">
        <v>122</v>
      </c>
      <c r="D106" s="3" t="s">
        <v>144</v>
      </c>
      <c r="E106" s="4" t="s">
        <v>145</v>
      </c>
      <c r="F106" s="5">
        <v>1</v>
      </c>
      <c r="G106" s="5">
        <v>1</v>
      </c>
      <c r="H106" s="5">
        <v>1</v>
      </c>
      <c r="I106" s="5">
        <v>1</v>
      </c>
      <c r="J106" s="5">
        <v>1</v>
      </c>
      <c r="K106" s="5">
        <v>1</v>
      </c>
      <c r="L106" s="5">
        <v>1</v>
      </c>
      <c r="M106" s="5">
        <v>1</v>
      </c>
      <c r="N106" s="5">
        <v>1</v>
      </c>
      <c r="O106" s="5">
        <v>1</v>
      </c>
      <c r="P106" s="5">
        <v>1</v>
      </c>
      <c r="Q106" s="5">
        <v>1</v>
      </c>
      <c r="R106" s="5">
        <v>1</v>
      </c>
      <c r="S106" s="227">
        <v>12.52</v>
      </c>
      <c r="T106" s="227" t="str">
        <f>IF(S106&gt;=10, "Etendue", IF(S106&gt;=5, "Localisée", "Isolée"))</f>
        <v>Etendue</v>
      </c>
      <c r="U106" s="6" t="s">
        <v>46</v>
      </c>
      <c r="V106" s="6" t="s">
        <v>46</v>
      </c>
      <c r="W106" s="7"/>
      <c r="X106" s="7">
        <v>1978</v>
      </c>
      <c r="Y106" s="16" t="s">
        <v>146</v>
      </c>
      <c r="Z106" s="6" t="s">
        <v>46</v>
      </c>
      <c r="AA106" s="6" t="s">
        <v>48</v>
      </c>
      <c r="AB106" s="8">
        <v>3</v>
      </c>
      <c r="AC106" s="8">
        <v>3</v>
      </c>
      <c r="AD106" s="9">
        <v>3</v>
      </c>
      <c r="AE106" s="9">
        <v>1</v>
      </c>
      <c r="AF106" s="17">
        <f t="shared" si="14"/>
        <v>10</v>
      </c>
      <c r="AG106" s="1">
        <f t="shared" si="15"/>
        <v>30</v>
      </c>
      <c r="AH106" s="10">
        <v>1</v>
      </c>
      <c r="AI106" s="10">
        <v>1</v>
      </c>
      <c r="AJ106" s="10">
        <v>3</v>
      </c>
      <c r="AK106" s="27">
        <f t="shared" si="16"/>
        <v>5</v>
      </c>
      <c r="AL106" s="1">
        <f t="shared" si="17"/>
        <v>20</v>
      </c>
      <c r="AM106" s="11">
        <v>1</v>
      </c>
      <c r="AN106" s="11">
        <v>1</v>
      </c>
      <c r="AO106" s="26">
        <f t="shared" si="18"/>
        <v>2</v>
      </c>
      <c r="AP106" s="1">
        <f t="shared" si="19"/>
        <v>12</v>
      </c>
      <c r="AQ106" s="1">
        <f t="shared" si="21"/>
        <v>30</v>
      </c>
      <c r="AR106" s="12">
        <v>69338</v>
      </c>
      <c r="AS106" s="59" t="str">
        <f t="shared" si="22"/>
        <v>Modérée</v>
      </c>
      <c r="AT106" s="58" t="s">
        <v>515</v>
      </c>
    </row>
    <row r="107" spans="1:46" s="2" customFormat="1" ht="30" hidden="1" x14ac:dyDescent="0.25">
      <c r="A107" s="3" t="s">
        <v>218</v>
      </c>
      <c r="B107" s="3" t="s">
        <v>168</v>
      </c>
      <c r="C107" s="3" t="s">
        <v>169</v>
      </c>
      <c r="D107" s="3" t="s">
        <v>188</v>
      </c>
      <c r="E107" s="4" t="s">
        <v>219</v>
      </c>
      <c r="F107" s="5">
        <v>1</v>
      </c>
      <c r="G107" s="5">
        <v>1</v>
      </c>
      <c r="H107" s="5">
        <v>1</v>
      </c>
      <c r="I107" s="5">
        <v>1</v>
      </c>
      <c r="J107" s="5">
        <v>1</v>
      </c>
      <c r="K107" s="5">
        <v>1</v>
      </c>
      <c r="L107" s="5">
        <v>1</v>
      </c>
      <c r="M107" s="5">
        <v>1</v>
      </c>
      <c r="N107" s="5">
        <v>1</v>
      </c>
      <c r="O107" s="5">
        <v>1</v>
      </c>
      <c r="P107" s="5">
        <v>1</v>
      </c>
      <c r="Q107" s="5">
        <v>1</v>
      </c>
      <c r="R107" s="5">
        <v>1</v>
      </c>
      <c r="S107" s="227">
        <v>0.54</v>
      </c>
      <c r="T107" s="227" t="s">
        <v>526</v>
      </c>
      <c r="U107" s="6" t="s">
        <v>46</v>
      </c>
      <c r="V107" s="6" t="s">
        <v>46</v>
      </c>
      <c r="W107" s="7"/>
      <c r="X107" s="7">
        <v>1936</v>
      </c>
      <c r="Y107" s="7" t="s">
        <v>17</v>
      </c>
      <c r="Z107" s="6" t="s">
        <v>46</v>
      </c>
      <c r="AA107" s="6" t="s">
        <v>48</v>
      </c>
      <c r="AB107" s="8">
        <v>3</v>
      </c>
      <c r="AC107" s="8">
        <v>0</v>
      </c>
      <c r="AD107" s="9">
        <v>0</v>
      </c>
      <c r="AE107" s="9">
        <v>0</v>
      </c>
      <c r="AF107" s="17">
        <f t="shared" si="14"/>
        <v>3</v>
      </c>
      <c r="AG107" s="1">
        <f t="shared" si="15"/>
        <v>9</v>
      </c>
      <c r="AH107" s="10">
        <v>3</v>
      </c>
      <c r="AI107" s="10">
        <v>1</v>
      </c>
      <c r="AJ107" s="10">
        <v>3</v>
      </c>
      <c r="AK107" s="27">
        <f t="shared" si="16"/>
        <v>7</v>
      </c>
      <c r="AL107" s="1">
        <f t="shared" si="17"/>
        <v>28</v>
      </c>
      <c r="AM107" s="11">
        <v>1</v>
      </c>
      <c r="AN107" s="11">
        <v>1</v>
      </c>
      <c r="AO107" s="26">
        <f t="shared" si="18"/>
        <v>2</v>
      </c>
      <c r="AP107" s="1">
        <f t="shared" si="19"/>
        <v>12</v>
      </c>
      <c r="AQ107" s="1">
        <f t="shared" si="21"/>
        <v>28</v>
      </c>
      <c r="AR107" s="12">
        <v>8290</v>
      </c>
      <c r="AS107" s="59" t="str">
        <f t="shared" si="22"/>
        <v>Modérée</v>
      </c>
      <c r="AT107" s="58" t="s">
        <v>522</v>
      </c>
    </row>
    <row r="108" spans="1:46" s="2" customFormat="1" ht="45" hidden="1" x14ac:dyDescent="0.25">
      <c r="A108" s="3" t="s">
        <v>179</v>
      </c>
      <c r="B108" s="3" t="s">
        <v>168</v>
      </c>
      <c r="C108" s="3" t="s">
        <v>169</v>
      </c>
      <c r="D108" s="3" t="s">
        <v>170</v>
      </c>
      <c r="E108" s="4" t="s">
        <v>180</v>
      </c>
      <c r="F108" s="5">
        <v>1</v>
      </c>
      <c r="G108" s="5">
        <v>1</v>
      </c>
      <c r="H108" s="5">
        <v>1</v>
      </c>
      <c r="I108" s="5">
        <v>1</v>
      </c>
      <c r="J108" s="5">
        <v>1</v>
      </c>
      <c r="K108" s="5">
        <v>1</v>
      </c>
      <c r="L108" s="5">
        <v>1</v>
      </c>
      <c r="M108" s="5">
        <v>1</v>
      </c>
      <c r="N108" s="5">
        <v>1</v>
      </c>
      <c r="O108" s="5">
        <v>1</v>
      </c>
      <c r="P108" s="5">
        <v>1</v>
      </c>
      <c r="Q108" s="5">
        <v>0</v>
      </c>
      <c r="R108" s="5">
        <v>1</v>
      </c>
      <c r="S108" s="227">
        <v>1.65</v>
      </c>
      <c r="T108" s="227" t="str">
        <f t="shared" ref="T108:T124" si="23">IF(S108&gt;=10, "Etendue", IF(S108&gt;=5, "Localisée", "Isolée"))</f>
        <v>Isolée</v>
      </c>
      <c r="U108" s="6" t="s">
        <v>46</v>
      </c>
      <c r="V108" s="6" t="s">
        <v>46</v>
      </c>
      <c r="W108" s="7"/>
      <c r="X108" s="7">
        <v>2007</v>
      </c>
      <c r="Y108" s="7" t="s">
        <v>18</v>
      </c>
      <c r="Z108" s="6" t="s">
        <v>46</v>
      </c>
      <c r="AA108" s="6" t="s">
        <v>48</v>
      </c>
      <c r="AB108" s="8">
        <v>3</v>
      </c>
      <c r="AC108" s="8">
        <v>3</v>
      </c>
      <c r="AD108" s="9">
        <v>1</v>
      </c>
      <c r="AE108" s="9">
        <v>1</v>
      </c>
      <c r="AF108" s="17">
        <f t="shared" si="14"/>
        <v>8</v>
      </c>
      <c r="AG108" s="1">
        <f t="shared" si="15"/>
        <v>24</v>
      </c>
      <c r="AH108" s="10">
        <v>2</v>
      </c>
      <c r="AI108" s="10">
        <v>1</v>
      </c>
      <c r="AJ108" s="10">
        <v>1</v>
      </c>
      <c r="AK108" s="27">
        <f t="shared" si="16"/>
        <v>4</v>
      </c>
      <c r="AL108" s="1">
        <f t="shared" si="17"/>
        <v>16</v>
      </c>
      <c r="AM108" s="11">
        <v>1</v>
      </c>
      <c r="AN108" s="11">
        <v>1</v>
      </c>
      <c r="AO108" s="26">
        <f t="shared" si="18"/>
        <v>2</v>
      </c>
      <c r="AP108" s="1">
        <f t="shared" si="19"/>
        <v>12</v>
      </c>
      <c r="AQ108" s="1">
        <f t="shared" si="21"/>
        <v>24</v>
      </c>
      <c r="AR108" s="12">
        <v>312885</v>
      </c>
      <c r="AS108" s="59" t="str">
        <f t="shared" si="22"/>
        <v>Alerte</v>
      </c>
      <c r="AT108" s="58" t="s">
        <v>515</v>
      </c>
    </row>
    <row r="109" spans="1:46" s="2" customFormat="1" ht="30" x14ac:dyDescent="0.25">
      <c r="A109" s="3" t="s">
        <v>50</v>
      </c>
      <c r="B109" s="3" t="s">
        <v>42</v>
      </c>
      <c r="C109" s="3" t="s">
        <v>43</v>
      </c>
      <c r="D109" s="3" t="s">
        <v>51</v>
      </c>
      <c r="E109" s="4" t="s">
        <v>52</v>
      </c>
      <c r="F109" s="5">
        <v>0</v>
      </c>
      <c r="G109" s="5">
        <v>0</v>
      </c>
      <c r="H109" s="5">
        <v>0</v>
      </c>
      <c r="I109" s="5">
        <v>0</v>
      </c>
      <c r="J109" s="5">
        <v>1</v>
      </c>
      <c r="K109" s="5">
        <v>0</v>
      </c>
      <c r="L109" s="5">
        <v>0</v>
      </c>
      <c r="M109" s="5">
        <v>0</v>
      </c>
      <c r="N109" s="5">
        <v>0</v>
      </c>
      <c r="O109" s="5">
        <v>0</v>
      </c>
      <c r="P109" s="5">
        <v>0</v>
      </c>
      <c r="Q109" s="5">
        <v>0</v>
      </c>
      <c r="R109" s="5">
        <v>0</v>
      </c>
      <c r="S109" s="227">
        <v>0.18</v>
      </c>
      <c r="T109" s="227" t="str">
        <f t="shared" si="23"/>
        <v>Isolée</v>
      </c>
      <c r="U109" s="6" t="s">
        <v>46</v>
      </c>
      <c r="V109" s="6" t="s">
        <v>46</v>
      </c>
      <c r="W109" s="7"/>
      <c r="X109" s="7">
        <v>1980</v>
      </c>
      <c r="Y109" s="7" t="s">
        <v>53</v>
      </c>
      <c r="Z109" s="6" t="s">
        <v>46</v>
      </c>
      <c r="AA109" s="6" t="s">
        <v>48</v>
      </c>
      <c r="AB109" s="8">
        <v>1</v>
      </c>
      <c r="AC109" s="8">
        <v>1</v>
      </c>
      <c r="AD109" s="9">
        <v>1</v>
      </c>
      <c r="AE109" s="9">
        <v>1</v>
      </c>
      <c r="AF109" s="17">
        <f t="shared" si="14"/>
        <v>4</v>
      </c>
      <c r="AG109" s="1">
        <f t="shared" si="15"/>
        <v>12</v>
      </c>
      <c r="AH109" s="10">
        <v>1</v>
      </c>
      <c r="AI109" s="10">
        <v>1</v>
      </c>
      <c r="AJ109" s="10">
        <v>0</v>
      </c>
      <c r="AK109" s="27">
        <f t="shared" si="16"/>
        <v>2</v>
      </c>
      <c r="AL109" s="1">
        <f t="shared" si="17"/>
        <v>8</v>
      </c>
      <c r="AM109" s="11">
        <v>1</v>
      </c>
      <c r="AN109" s="11">
        <v>2</v>
      </c>
      <c r="AO109" s="26">
        <f t="shared" si="18"/>
        <v>3</v>
      </c>
      <c r="AP109" s="1">
        <f t="shared" si="19"/>
        <v>18</v>
      </c>
      <c r="AQ109" s="1">
        <f t="shared" si="21"/>
        <v>18</v>
      </c>
      <c r="AR109" s="12">
        <v>61697</v>
      </c>
      <c r="AS109" s="59" t="str">
        <f t="shared" si="22"/>
        <v>Alerte</v>
      </c>
      <c r="AT109" s="58" t="s">
        <v>516</v>
      </c>
    </row>
    <row r="110" spans="1:46" s="2" customFormat="1" ht="30" hidden="1" x14ac:dyDescent="0.25">
      <c r="A110" s="3" t="s">
        <v>482</v>
      </c>
      <c r="B110" s="3" t="s">
        <v>42</v>
      </c>
      <c r="C110" s="3" t="s">
        <v>122</v>
      </c>
      <c r="D110" s="3" t="s">
        <v>129</v>
      </c>
      <c r="E110" s="4" t="s">
        <v>483</v>
      </c>
      <c r="F110" s="5">
        <v>0</v>
      </c>
      <c r="G110" s="5">
        <v>0</v>
      </c>
      <c r="H110" s="5">
        <v>0</v>
      </c>
      <c r="I110" s="5">
        <v>0</v>
      </c>
      <c r="J110" s="5">
        <v>0</v>
      </c>
      <c r="K110" s="5">
        <v>0</v>
      </c>
      <c r="L110" s="5">
        <v>1</v>
      </c>
      <c r="M110" s="5">
        <v>1</v>
      </c>
      <c r="N110" s="5">
        <v>0</v>
      </c>
      <c r="O110" s="5">
        <v>1</v>
      </c>
      <c r="P110" s="5">
        <v>0</v>
      </c>
      <c r="Q110" s="5">
        <v>1</v>
      </c>
      <c r="R110" s="5">
        <v>0</v>
      </c>
      <c r="S110" s="227">
        <v>0.33</v>
      </c>
      <c r="T110" s="227" t="str">
        <f t="shared" si="23"/>
        <v>Isolée</v>
      </c>
      <c r="U110" s="6" t="s">
        <v>46</v>
      </c>
      <c r="V110" s="6" t="s">
        <v>46</v>
      </c>
      <c r="W110" s="7"/>
      <c r="X110" s="7">
        <v>1997</v>
      </c>
      <c r="Y110" s="7" t="s">
        <v>19</v>
      </c>
      <c r="Z110" s="6" t="s">
        <v>46</v>
      </c>
      <c r="AA110" s="6" t="s">
        <v>48</v>
      </c>
      <c r="AB110" s="8">
        <v>3</v>
      </c>
      <c r="AC110" s="8">
        <v>1</v>
      </c>
      <c r="AD110" s="9">
        <v>1</v>
      </c>
      <c r="AE110" s="9">
        <v>1</v>
      </c>
      <c r="AF110" s="17">
        <f t="shared" si="14"/>
        <v>6</v>
      </c>
      <c r="AG110" s="1">
        <f t="shared" si="15"/>
        <v>18</v>
      </c>
      <c r="AH110" s="10">
        <v>1</v>
      </c>
      <c r="AI110" s="10">
        <v>1</v>
      </c>
      <c r="AJ110" s="10">
        <v>0</v>
      </c>
      <c r="AK110" s="27">
        <f t="shared" si="16"/>
        <v>2</v>
      </c>
      <c r="AL110" s="1">
        <f t="shared" si="17"/>
        <v>8</v>
      </c>
      <c r="AM110" s="11">
        <v>1</v>
      </c>
      <c r="AN110" s="11">
        <v>1</v>
      </c>
      <c r="AO110" s="26">
        <f t="shared" si="18"/>
        <v>2</v>
      </c>
      <c r="AP110" s="1">
        <f t="shared" si="19"/>
        <v>12</v>
      </c>
      <c r="AQ110" s="1">
        <f t="shared" si="21"/>
        <v>18</v>
      </c>
      <c r="AR110" s="12">
        <v>67286</v>
      </c>
      <c r="AS110" s="59" t="str">
        <f t="shared" si="22"/>
        <v>Alerte</v>
      </c>
      <c r="AT110" s="58" t="s">
        <v>515</v>
      </c>
    </row>
    <row r="111" spans="1:46" s="2" customFormat="1" ht="45" hidden="1" x14ac:dyDescent="0.25">
      <c r="A111" s="3" t="s">
        <v>485</v>
      </c>
      <c r="B111" s="3" t="s">
        <v>42</v>
      </c>
      <c r="C111" s="3" t="s">
        <v>122</v>
      </c>
      <c r="D111" s="3" t="s">
        <v>129</v>
      </c>
      <c r="E111" s="4" t="s">
        <v>486</v>
      </c>
      <c r="F111" s="5">
        <v>0</v>
      </c>
      <c r="G111" s="5">
        <v>0</v>
      </c>
      <c r="H111" s="5">
        <v>1</v>
      </c>
      <c r="I111" s="5">
        <v>1</v>
      </c>
      <c r="J111" s="5">
        <v>0</v>
      </c>
      <c r="K111" s="5">
        <v>0</v>
      </c>
      <c r="L111" s="5">
        <v>0</v>
      </c>
      <c r="M111" s="5">
        <v>0</v>
      </c>
      <c r="N111" s="5">
        <v>0</v>
      </c>
      <c r="O111" s="5">
        <v>0</v>
      </c>
      <c r="P111" s="5">
        <v>0</v>
      </c>
      <c r="Q111" s="5">
        <v>0</v>
      </c>
      <c r="R111" s="5">
        <v>0</v>
      </c>
      <c r="S111" s="227">
        <v>0.03</v>
      </c>
      <c r="T111" s="227" t="str">
        <f t="shared" si="23"/>
        <v>Isolée</v>
      </c>
      <c r="U111" s="6" t="s">
        <v>46</v>
      </c>
      <c r="V111" s="6" t="s">
        <v>46</v>
      </c>
      <c r="W111" s="7"/>
      <c r="X111" s="7">
        <v>2018</v>
      </c>
      <c r="Y111" s="7" t="s">
        <v>10</v>
      </c>
      <c r="Z111" s="6" t="s">
        <v>46</v>
      </c>
      <c r="AA111" s="6" t="s">
        <v>48</v>
      </c>
      <c r="AB111" s="8">
        <v>3</v>
      </c>
      <c r="AC111" s="8">
        <v>2</v>
      </c>
      <c r="AD111" s="9">
        <v>1</v>
      </c>
      <c r="AE111" s="9">
        <v>1</v>
      </c>
      <c r="AF111" s="17">
        <f t="shared" si="14"/>
        <v>7</v>
      </c>
      <c r="AG111" s="1">
        <f t="shared" si="15"/>
        <v>21</v>
      </c>
      <c r="AH111" s="10">
        <v>1</v>
      </c>
      <c r="AI111" s="10">
        <v>1</v>
      </c>
      <c r="AJ111" s="10">
        <v>0</v>
      </c>
      <c r="AK111" s="27">
        <f t="shared" si="16"/>
        <v>2</v>
      </c>
      <c r="AL111" s="1">
        <f t="shared" si="17"/>
        <v>8</v>
      </c>
      <c r="AM111" s="11">
        <v>1</v>
      </c>
      <c r="AN111" s="11">
        <v>1</v>
      </c>
      <c r="AO111" s="26">
        <f t="shared" si="18"/>
        <v>2</v>
      </c>
      <c r="AP111" s="1">
        <f t="shared" si="19"/>
        <v>12</v>
      </c>
      <c r="AQ111" s="1">
        <f t="shared" si="21"/>
        <v>21</v>
      </c>
      <c r="AR111" s="12">
        <v>67304</v>
      </c>
      <c r="AS111" s="59" t="str">
        <f t="shared" si="22"/>
        <v>Alerte</v>
      </c>
      <c r="AT111" s="58" t="s">
        <v>515</v>
      </c>
    </row>
    <row r="112" spans="1:46" s="2" customFormat="1" ht="30" hidden="1" x14ac:dyDescent="0.25">
      <c r="A112" s="3" t="s">
        <v>49</v>
      </c>
      <c r="B112" s="3" t="s">
        <v>168</v>
      </c>
      <c r="C112" s="3" t="s">
        <v>310</v>
      </c>
      <c r="D112" s="3" t="s">
        <v>332</v>
      </c>
      <c r="E112" s="4" t="s">
        <v>333</v>
      </c>
      <c r="F112" s="5">
        <v>0</v>
      </c>
      <c r="G112" s="5">
        <v>0</v>
      </c>
      <c r="H112" s="5">
        <v>0</v>
      </c>
      <c r="I112" s="5">
        <v>0</v>
      </c>
      <c r="J112" s="5">
        <v>1</v>
      </c>
      <c r="K112" s="5">
        <v>0</v>
      </c>
      <c r="L112" s="5">
        <v>0</v>
      </c>
      <c r="M112" s="5">
        <v>0</v>
      </c>
      <c r="N112" s="5">
        <v>0</v>
      </c>
      <c r="O112" s="5">
        <v>0</v>
      </c>
      <c r="P112" s="5">
        <v>0</v>
      </c>
      <c r="Q112" s="5">
        <v>0</v>
      </c>
      <c r="R112" s="5">
        <v>0</v>
      </c>
      <c r="S112" s="227">
        <v>0.36</v>
      </c>
      <c r="T112" s="227" t="str">
        <f t="shared" si="23"/>
        <v>Isolée</v>
      </c>
      <c r="U112" s="6" t="s">
        <v>46</v>
      </c>
      <c r="V112" s="6" t="s">
        <v>46</v>
      </c>
      <c r="W112" s="7"/>
      <c r="X112" s="7">
        <v>2008</v>
      </c>
      <c r="Y112" s="7" t="s">
        <v>334</v>
      </c>
      <c r="Z112" s="6" t="s">
        <v>46</v>
      </c>
      <c r="AA112" s="6" t="s">
        <v>48</v>
      </c>
      <c r="AB112" s="8">
        <v>2</v>
      </c>
      <c r="AC112" s="8">
        <v>1</v>
      </c>
      <c r="AD112" s="9">
        <v>1</v>
      </c>
      <c r="AE112" s="9">
        <v>1</v>
      </c>
      <c r="AF112" s="17">
        <f t="shared" si="14"/>
        <v>5</v>
      </c>
      <c r="AG112" s="1">
        <f t="shared" si="15"/>
        <v>15</v>
      </c>
      <c r="AH112" s="10">
        <v>1</v>
      </c>
      <c r="AI112" s="10">
        <v>3</v>
      </c>
      <c r="AJ112" s="10">
        <v>1</v>
      </c>
      <c r="AK112" s="27">
        <f t="shared" si="16"/>
        <v>5</v>
      </c>
      <c r="AL112" s="1">
        <f t="shared" si="17"/>
        <v>20</v>
      </c>
      <c r="AM112" s="11">
        <v>1</v>
      </c>
      <c r="AN112" s="11">
        <v>1</v>
      </c>
      <c r="AO112" s="26">
        <f t="shared" si="18"/>
        <v>2</v>
      </c>
      <c r="AP112" s="1">
        <f t="shared" si="19"/>
        <v>12</v>
      </c>
      <c r="AQ112" s="1">
        <f t="shared" si="21"/>
        <v>20</v>
      </c>
      <c r="AR112" s="12">
        <v>374348</v>
      </c>
      <c r="AS112" s="59" t="str">
        <f t="shared" si="22"/>
        <v>Alerte</v>
      </c>
      <c r="AT112" s="58" t="s">
        <v>522</v>
      </c>
    </row>
    <row r="113" spans="1:46" s="2" customFormat="1" ht="30" hidden="1" x14ac:dyDescent="0.25">
      <c r="A113" s="3" t="s">
        <v>280</v>
      </c>
      <c r="B113" s="3" t="s">
        <v>168</v>
      </c>
      <c r="C113" s="3" t="s">
        <v>169</v>
      </c>
      <c r="D113" s="3" t="s">
        <v>275</v>
      </c>
      <c r="E113" s="4" t="s">
        <v>281</v>
      </c>
      <c r="F113" s="5">
        <v>0</v>
      </c>
      <c r="G113" s="5">
        <v>1</v>
      </c>
      <c r="H113" s="5">
        <v>1</v>
      </c>
      <c r="I113" s="5">
        <v>1</v>
      </c>
      <c r="J113" s="5">
        <v>1</v>
      </c>
      <c r="K113" s="5">
        <v>0</v>
      </c>
      <c r="L113" s="5">
        <v>1</v>
      </c>
      <c r="M113" s="5">
        <v>1</v>
      </c>
      <c r="N113" s="5">
        <v>0</v>
      </c>
      <c r="O113" s="5">
        <v>0</v>
      </c>
      <c r="P113" s="5">
        <v>0</v>
      </c>
      <c r="Q113" s="5">
        <v>0</v>
      </c>
      <c r="R113" s="5">
        <v>0</v>
      </c>
      <c r="S113" s="227">
        <v>0.36</v>
      </c>
      <c r="T113" s="227" t="str">
        <f t="shared" si="23"/>
        <v>Isolée</v>
      </c>
      <c r="U113" s="6" t="s">
        <v>46</v>
      </c>
      <c r="V113" s="6" t="s">
        <v>46</v>
      </c>
      <c r="W113" s="7"/>
      <c r="X113" s="7">
        <v>1935</v>
      </c>
      <c r="Y113" s="7" t="s">
        <v>172</v>
      </c>
      <c r="Z113" s="6" t="s">
        <v>46</v>
      </c>
      <c r="AA113" s="6" t="s">
        <v>48</v>
      </c>
      <c r="AB113" s="8">
        <v>3</v>
      </c>
      <c r="AC113" s="8">
        <v>3</v>
      </c>
      <c r="AD113" s="9">
        <v>3</v>
      </c>
      <c r="AE113" s="9">
        <v>1</v>
      </c>
      <c r="AF113" s="17">
        <f t="shared" si="14"/>
        <v>10</v>
      </c>
      <c r="AG113" s="1">
        <f t="shared" si="15"/>
        <v>30</v>
      </c>
      <c r="AH113" s="10">
        <v>1</v>
      </c>
      <c r="AI113" s="10">
        <v>3</v>
      </c>
      <c r="AJ113" s="10">
        <v>3</v>
      </c>
      <c r="AK113" s="27">
        <f t="shared" si="16"/>
        <v>7</v>
      </c>
      <c r="AL113" s="1">
        <f t="shared" si="17"/>
        <v>28</v>
      </c>
      <c r="AM113" s="11">
        <v>1</v>
      </c>
      <c r="AN113" s="11">
        <v>1</v>
      </c>
      <c r="AO113" s="26">
        <f t="shared" si="18"/>
        <v>2</v>
      </c>
      <c r="AP113" s="1">
        <f t="shared" si="19"/>
        <v>12</v>
      </c>
      <c r="AQ113" s="1">
        <f t="shared" si="21"/>
        <v>30</v>
      </c>
      <c r="AR113" s="12">
        <v>219464</v>
      </c>
      <c r="AS113" s="59" t="str">
        <f t="shared" si="22"/>
        <v>Alerte</v>
      </c>
      <c r="AT113" s="58" t="s">
        <v>515</v>
      </c>
    </row>
    <row r="114" spans="1:46" s="2" customFormat="1" hidden="1" x14ac:dyDescent="0.25">
      <c r="A114" s="17"/>
      <c r="B114" s="3" t="s">
        <v>168</v>
      </c>
      <c r="C114" s="3" t="s">
        <v>169</v>
      </c>
      <c r="D114" s="3" t="s">
        <v>188</v>
      </c>
      <c r="E114" s="4" t="s">
        <v>220</v>
      </c>
      <c r="F114" s="5">
        <v>0</v>
      </c>
      <c r="G114" s="5">
        <v>0</v>
      </c>
      <c r="H114" s="5">
        <v>0</v>
      </c>
      <c r="I114" s="5">
        <v>0</v>
      </c>
      <c r="J114" s="5">
        <v>1</v>
      </c>
      <c r="K114" s="5">
        <v>0</v>
      </c>
      <c r="L114" s="5">
        <v>1</v>
      </c>
      <c r="M114" s="5">
        <v>1</v>
      </c>
      <c r="N114" s="5">
        <v>1</v>
      </c>
      <c r="O114" s="5">
        <v>0</v>
      </c>
      <c r="P114" s="5">
        <v>0</v>
      </c>
      <c r="Q114" s="5">
        <v>1</v>
      </c>
      <c r="R114" s="5">
        <v>0</v>
      </c>
      <c r="S114" s="227">
        <v>0.66</v>
      </c>
      <c r="T114" s="227" t="str">
        <f t="shared" si="23"/>
        <v>Isolée</v>
      </c>
      <c r="U114" s="6" t="s">
        <v>46</v>
      </c>
      <c r="V114" s="6" t="s">
        <v>46</v>
      </c>
      <c r="W114" s="7"/>
      <c r="X114" s="7">
        <v>1997</v>
      </c>
      <c r="Y114" s="7" t="s">
        <v>15</v>
      </c>
      <c r="Z114" s="6" t="s">
        <v>46</v>
      </c>
      <c r="AA114" s="6" t="s">
        <v>48</v>
      </c>
      <c r="AB114" s="8">
        <v>3</v>
      </c>
      <c r="AC114" s="8">
        <v>1</v>
      </c>
      <c r="AD114" s="9">
        <v>1</v>
      </c>
      <c r="AE114" s="9">
        <v>1</v>
      </c>
      <c r="AF114" s="17">
        <f t="shared" si="14"/>
        <v>6</v>
      </c>
      <c r="AG114" s="1">
        <f t="shared" si="15"/>
        <v>18</v>
      </c>
      <c r="AH114" s="10">
        <v>1</v>
      </c>
      <c r="AI114" s="10">
        <v>1</v>
      </c>
      <c r="AJ114" s="10">
        <v>0</v>
      </c>
      <c r="AK114" s="27">
        <f t="shared" si="16"/>
        <v>2</v>
      </c>
      <c r="AL114" s="1">
        <f t="shared" si="17"/>
        <v>8</v>
      </c>
      <c r="AM114" s="11">
        <v>1</v>
      </c>
      <c r="AN114" s="11">
        <v>1</v>
      </c>
      <c r="AO114" s="26">
        <f t="shared" si="18"/>
        <v>2</v>
      </c>
      <c r="AP114" s="1">
        <f t="shared" si="19"/>
        <v>12</v>
      </c>
      <c r="AQ114" s="1">
        <f t="shared" si="21"/>
        <v>18</v>
      </c>
      <c r="AR114" s="12">
        <v>224041</v>
      </c>
      <c r="AS114" s="59" t="str">
        <f t="shared" si="22"/>
        <v>Alerte</v>
      </c>
      <c r="AT114" s="58" t="s">
        <v>515</v>
      </c>
    </row>
    <row r="115" spans="1:46" s="2" customFormat="1" ht="30" hidden="1" x14ac:dyDescent="0.25">
      <c r="A115" s="17"/>
      <c r="B115" s="3" t="s">
        <v>168</v>
      </c>
      <c r="C115" s="3" t="s">
        <v>169</v>
      </c>
      <c r="D115" s="3" t="s">
        <v>188</v>
      </c>
      <c r="E115" s="4" t="s">
        <v>221</v>
      </c>
      <c r="F115" s="5">
        <v>0</v>
      </c>
      <c r="G115" s="5">
        <v>0</v>
      </c>
      <c r="H115" s="5">
        <v>0</v>
      </c>
      <c r="I115" s="5">
        <v>0</v>
      </c>
      <c r="J115" s="5">
        <v>0</v>
      </c>
      <c r="K115" s="5">
        <v>0</v>
      </c>
      <c r="L115" s="5">
        <v>0</v>
      </c>
      <c r="M115" s="5">
        <v>1</v>
      </c>
      <c r="N115" s="5">
        <v>0</v>
      </c>
      <c r="O115" s="5">
        <v>0</v>
      </c>
      <c r="P115" s="5">
        <v>0</v>
      </c>
      <c r="Q115" s="5">
        <v>0</v>
      </c>
      <c r="R115" s="5">
        <v>0</v>
      </c>
      <c r="S115" s="227">
        <v>0.03</v>
      </c>
      <c r="T115" s="227" t="str">
        <f t="shared" si="23"/>
        <v>Isolée</v>
      </c>
      <c r="U115" s="6" t="s">
        <v>46</v>
      </c>
      <c r="V115" s="6" t="s">
        <v>46</v>
      </c>
      <c r="W115" s="7"/>
      <c r="X115" s="7">
        <v>1969</v>
      </c>
      <c r="Y115" s="7" t="s">
        <v>15</v>
      </c>
      <c r="Z115" s="6" t="s">
        <v>46</v>
      </c>
      <c r="AA115" s="6" t="s">
        <v>48</v>
      </c>
      <c r="AB115" s="8">
        <v>2</v>
      </c>
      <c r="AC115" s="9">
        <v>1</v>
      </c>
      <c r="AD115" s="9">
        <v>1</v>
      </c>
      <c r="AE115" s="9">
        <v>1</v>
      </c>
      <c r="AF115" s="17">
        <f t="shared" si="14"/>
        <v>5</v>
      </c>
      <c r="AG115" s="1">
        <f t="shared" si="15"/>
        <v>15</v>
      </c>
      <c r="AH115" s="10">
        <v>1</v>
      </c>
      <c r="AI115" s="10">
        <v>1</v>
      </c>
      <c r="AJ115" s="10">
        <v>0</v>
      </c>
      <c r="AK115" s="27">
        <f t="shared" si="16"/>
        <v>2</v>
      </c>
      <c r="AL115" s="1">
        <f t="shared" si="17"/>
        <v>8</v>
      </c>
      <c r="AM115" s="11">
        <v>1</v>
      </c>
      <c r="AN115" s="11">
        <v>1</v>
      </c>
      <c r="AO115" s="26">
        <f t="shared" si="18"/>
        <v>2</v>
      </c>
      <c r="AP115" s="1">
        <f t="shared" si="19"/>
        <v>12</v>
      </c>
      <c r="AQ115" s="1">
        <f t="shared" si="21"/>
        <v>15</v>
      </c>
      <c r="AR115" s="12">
        <v>243328</v>
      </c>
      <c r="AS115" s="59" t="str">
        <f t="shared" si="22"/>
        <v>Alerte</v>
      </c>
      <c r="AT115" s="58" t="s">
        <v>515</v>
      </c>
    </row>
    <row r="116" spans="1:46" s="2" customFormat="1" ht="30" hidden="1" x14ac:dyDescent="0.25">
      <c r="A116" s="17"/>
      <c r="B116" s="3" t="s">
        <v>168</v>
      </c>
      <c r="C116" s="3" t="s">
        <v>169</v>
      </c>
      <c r="D116" s="3" t="s">
        <v>188</v>
      </c>
      <c r="E116" s="4" t="s">
        <v>222</v>
      </c>
      <c r="F116" s="5">
        <v>0</v>
      </c>
      <c r="G116" s="5">
        <v>1</v>
      </c>
      <c r="H116" s="5">
        <v>1</v>
      </c>
      <c r="I116" s="5">
        <v>0</v>
      </c>
      <c r="J116" s="5">
        <v>0</v>
      </c>
      <c r="K116" s="5">
        <v>0</v>
      </c>
      <c r="L116" s="5">
        <v>0</v>
      </c>
      <c r="M116" s="5">
        <v>0</v>
      </c>
      <c r="N116" s="5">
        <v>0</v>
      </c>
      <c r="O116" s="5">
        <v>0</v>
      </c>
      <c r="P116" s="5">
        <v>0</v>
      </c>
      <c r="Q116" s="5">
        <v>0</v>
      </c>
      <c r="R116" s="5">
        <v>0</v>
      </c>
      <c r="S116" s="227">
        <v>0.12</v>
      </c>
      <c r="T116" s="227" t="str">
        <f t="shared" si="23"/>
        <v>Isolée</v>
      </c>
      <c r="U116" s="6" t="s">
        <v>46</v>
      </c>
      <c r="V116" s="6" t="s">
        <v>46</v>
      </c>
      <c r="W116" s="7"/>
      <c r="X116" s="7">
        <v>1904</v>
      </c>
      <c r="Y116" s="7" t="s">
        <v>101</v>
      </c>
      <c r="Z116" s="6" t="s">
        <v>46</v>
      </c>
      <c r="AA116" s="6" t="s">
        <v>48</v>
      </c>
      <c r="AB116" s="8">
        <v>1</v>
      </c>
      <c r="AC116" s="8">
        <v>1</v>
      </c>
      <c r="AD116" s="9">
        <v>2</v>
      </c>
      <c r="AE116" s="9">
        <v>1</v>
      </c>
      <c r="AF116" s="17">
        <f t="shared" si="14"/>
        <v>5</v>
      </c>
      <c r="AG116" s="1">
        <f t="shared" si="15"/>
        <v>15</v>
      </c>
      <c r="AH116" s="10">
        <v>1</v>
      </c>
      <c r="AI116" s="10">
        <v>1</v>
      </c>
      <c r="AJ116" s="10">
        <v>0</v>
      </c>
      <c r="AK116" s="27">
        <f t="shared" si="16"/>
        <v>2</v>
      </c>
      <c r="AL116" s="1">
        <f t="shared" si="17"/>
        <v>8</v>
      </c>
      <c r="AM116" s="11">
        <v>1</v>
      </c>
      <c r="AN116" s="11">
        <v>1</v>
      </c>
      <c r="AO116" s="26">
        <f t="shared" si="18"/>
        <v>2</v>
      </c>
      <c r="AP116" s="1">
        <f t="shared" si="19"/>
        <v>12</v>
      </c>
      <c r="AQ116" s="1">
        <f t="shared" ref="AQ116:AQ133" si="24">MAX(AG116,AL116,AP116)</f>
        <v>15</v>
      </c>
      <c r="AR116" s="12">
        <v>223107</v>
      </c>
      <c r="AS116" s="59" t="str">
        <f t="shared" ref="AS116:AS147" si="25">IF(AND(AQ116&lt;=30,T116="Isolée"),"Alerte",(IF(AND(AQ116&lt;=24,T116="Localisée"),"Alerte",(IF(AND(AQ116&gt;30,T116="Isolée"),"Emergente",(IF(AND(AQ116&gt;30,T116="Localisée"),"Emergente",(IF(AND(AQ116&lt;=24,T116="Etendue"),"Non EEE",(IF(AND(AQ116&gt;30,T116="Etendue"),"Majeure",(IF(AND(AQ116&lt;=30,T116="Etendue"),"Modérée",(IF(AND(AQ116&lt;=30,T116="Localisée"),"Modérée")))))))))))))))</f>
        <v>Alerte</v>
      </c>
      <c r="AT116" s="58" t="s">
        <v>515</v>
      </c>
    </row>
    <row r="117" spans="1:46" s="2" customFormat="1" ht="90" hidden="1" x14ac:dyDescent="0.25">
      <c r="A117" s="3" t="s">
        <v>388</v>
      </c>
      <c r="B117" s="3" t="s">
        <v>365</v>
      </c>
      <c r="C117" s="3" t="s">
        <v>366</v>
      </c>
      <c r="D117" s="3" t="s">
        <v>389</v>
      </c>
      <c r="E117" s="4" t="s">
        <v>390</v>
      </c>
      <c r="F117" s="5">
        <v>0</v>
      </c>
      <c r="G117" s="5">
        <v>1</v>
      </c>
      <c r="H117" s="5">
        <v>1</v>
      </c>
      <c r="I117" s="5">
        <v>1</v>
      </c>
      <c r="J117" s="5">
        <v>1</v>
      </c>
      <c r="K117" s="5">
        <v>0</v>
      </c>
      <c r="L117" s="5">
        <v>0</v>
      </c>
      <c r="M117" s="5">
        <v>0</v>
      </c>
      <c r="N117" s="5">
        <v>0</v>
      </c>
      <c r="O117" s="5">
        <v>0</v>
      </c>
      <c r="P117" s="5">
        <v>0</v>
      </c>
      <c r="Q117" s="5">
        <v>0</v>
      </c>
      <c r="R117" s="5">
        <v>0</v>
      </c>
      <c r="S117" s="227">
        <v>0.36</v>
      </c>
      <c r="T117" s="227" t="str">
        <f t="shared" si="23"/>
        <v>Isolée</v>
      </c>
      <c r="U117" s="6" t="s">
        <v>46</v>
      </c>
      <c r="V117" s="6" t="s">
        <v>46</v>
      </c>
      <c r="W117" s="7"/>
      <c r="X117" s="7">
        <v>2010</v>
      </c>
      <c r="Y117" s="7" t="s">
        <v>10</v>
      </c>
      <c r="Z117" s="6" t="s">
        <v>46</v>
      </c>
      <c r="AA117" s="6" t="s">
        <v>48</v>
      </c>
      <c r="AB117" s="8">
        <v>3</v>
      </c>
      <c r="AC117" s="8">
        <v>3</v>
      </c>
      <c r="AD117" s="9">
        <v>3</v>
      </c>
      <c r="AE117" s="9">
        <v>2</v>
      </c>
      <c r="AF117" s="17">
        <f t="shared" si="14"/>
        <v>11</v>
      </c>
      <c r="AG117" s="1">
        <f t="shared" si="15"/>
        <v>33</v>
      </c>
      <c r="AH117" s="10">
        <v>3</v>
      </c>
      <c r="AI117" s="10">
        <v>1</v>
      </c>
      <c r="AJ117" s="10">
        <v>1</v>
      </c>
      <c r="AK117" s="27">
        <f t="shared" si="16"/>
        <v>5</v>
      </c>
      <c r="AL117" s="1">
        <f t="shared" si="17"/>
        <v>20</v>
      </c>
      <c r="AM117" s="11">
        <v>1</v>
      </c>
      <c r="AN117" s="11">
        <v>2</v>
      </c>
      <c r="AO117" s="26">
        <f t="shared" si="18"/>
        <v>3</v>
      </c>
      <c r="AP117" s="1">
        <f t="shared" si="19"/>
        <v>18</v>
      </c>
      <c r="AQ117" s="1">
        <f t="shared" si="24"/>
        <v>33</v>
      </c>
      <c r="AR117" s="12">
        <v>853681</v>
      </c>
      <c r="AS117" s="59" t="str">
        <f t="shared" si="25"/>
        <v>Emergente</v>
      </c>
      <c r="AT117" s="58" t="s">
        <v>515</v>
      </c>
    </row>
    <row r="118" spans="1:46" s="2" customFormat="1" ht="30" hidden="1" x14ac:dyDescent="0.25">
      <c r="A118" s="3" t="s">
        <v>503</v>
      </c>
      <c r="B118" s="3" t="s">
        <v>42</v>
      </c>
      <c r="C118" s="3" t="s">
        <v>49</v>
      </c>
      <c r="D118" s="3" t="s">
        <v>504</v>
      </c>
      <c r="E118" s="4" t="s">
        <v>505</v>
      </c>
      <c r="F118" s="5">
        <v>0</v>
      </c>
      <c r="G118" s="5">
        <v>0</v>
      </c>
      <c r="H118" s="5">
        <v>0</v>
      </c>
      <c r="I118" s="5">
        <v>0</v>
      </c>
      <c r="J118" s="5">
        <v>1</v>
      </c>
      <c r="K118" s="5">
        <v>0</v>
      </c>
      <c r="L118" s="5">
        <v>1</v>
      </c>
      <c r="M118" s="5">
        <v>0</v>
      </c>
      <c r="N118" s="5">
        <v>0</v>
      </c>
      <c r="O118" s="5">
        <v>0</v>
      </c>
      <c r="P118" s="5">
        <v>0</v>
      </c>
      <c r="Q118" s="5">
        <v>0</v>
      </c>
      <c r="R118" s="5">
        <v>0</v>
      </c>
      <c r="S118" s="227">
        <v>0.06</v>
      </c>
      <c r="T118" s="227" t="str">
        <f t="shared" si="23"/>
        <v>Isolée</v>
      </c>
      <c r="U118" s="6" t="s">
        <v>46</v>
      </c>
      <c r="V118" s="6" t="s">
        <v>46</v>
      </c>
      <c r="W118" s="7"/>
      <c r="X118" s="7" t="s">
        <v>49</v>
      </c>
      <c r="Y118" s="7" t="s">
        <v>49</v>
      </c>
      <c r="Z118" s="6" t="s">
        <v>46</v>
      </c>
      <c r="AA118" s="6" t="s">
        <v>48</v>
      </c>
      <c r="AB118" s="8">
        <v>1</v>
      </c>
      <c r="AC118" s="8">
        <v>3</v>
      </c>
      <c r="AD118" s="9">
        <v>2</v>
      </c>
      <c r="AE118" s="9">
        <v>1</v>
      </c>
      <c r="AF118" s="17">
        <f t="shared" si="14"/>
        <v>7</v>
      </c>
      <c r="AG118" s="1">
        <f t="shared" si="15"/>
        <v>21</v>
      </c>
      <c r="AH118" s="10">
        <v>1</v>
      </c>
      <c r="AI118" s="10">
        <v>1</v>
      </c>
      <c r="AJ118" s="10">
        <v>3</v>
      </c>
      <c r="AK118" s="27">
        <f t="shared" si="16"/>
        <v>5</v>
      </c>
      <c r="AL118" s="1">
        <f t="shared" si="17"/>
        <v>20</v>
      </c>
      <c r="AM118" s="11">
        <v>1</v>
      </c>
      <c r="AN118" s="11">
        <v>1</v>
      </c>
      <c r="AO118" s="26">
        <f t="shared" si="18"/>
        <v>2</v>
      </c>
      <c r="AP118" s="1">
        <f t="shared" si="19"/>
        <v>12</v>
      </c>
      <c r="AQ118" s="1">
        <f t="shared" si="24"/>
        <v>21</v>
      </c>
      <c r="AR118" s="12">
        <v>726070</v>
      </c>
      <c r="AS118" s="59" t="str">
        <f t="shared" si="25"/>
        <v>Alerte</v>
      </c>
      <c r="AT118" s="58" t="s">
        <v>515</v>
      </c>
    </row>
    <row r="119" spans="1:46" s="2" customFormat="1" ht="30" hidden="1" x14ac:dyDescent="0.25">
      <c r="A119" s="17"/>
      <c r="B119" s="3" t="s">
        <v>168</v>
      </c>
      <c r="C119" s="3" t="s">
        <v>169</v>
      </c>
      <c r="D119" s="3" t="s">
        <v>188</v>
      </c>
      <c r="E119" s="4" t="s">
        <v>223</v>
      </c>
      <c r="F119" s="5">
        <v>0</v>
      </c>
      <c r="G119" s="5">
        <v>1</v>
      </c>
      <c r="H119" s="5">
        <v>1</v>
      </c>
      <c r="I119" s="5">
        <v>0</v>
      </c>
      <c r="J119" s="5">
        <v>0</v>
      </c>
      <c r="K119" s="5">
        <v>0</v>
      </c>
      <c r="L119" s="5">
        <v>0</v>
      </c>
      <c r="M119" s="5">
        <v>0</v>
      </c>
      <c r="N119" s="5">
        <v>0</v>
      </c>
      <c r="O119" s="5">
        <v>0</v>
      </c>
      <c r="P119" s="5">
        <v>0</v>
      </c>
      <c r="Q119" s="5">
        <v>0</v>
      </c>
      <c r="R119" s="5">
        <v>0</v>
      </c>
      <c r="S119" s="227">
        <v>0.09</v>
      </c>
      <c r="T119" s="227" t="str">
        <f t="shared" si="23"/>
        <v>Isolée</v>
      </c>
      <c r="U119" s="6" t="s">
        <v>46</v>
      </c>
      <c r="V119" s="6" t="s">
        <v>46</v>
      </c>
      <c r="W119" s="7"/>
      <c r="X119" s="7">
        <v>2007</v>
      </c>
      <c r="Y119" s="7" t="s">
        <v>101</v>
      </c>
      <c r="Z119" s="6" t="s">
        <v>46</v>
      </c>
      <c r="AA119" s="6" t="s">
        <v>48</v>
      </c>
      <c r="AB119" s="8">
        <v>1</v>
      </c>
      <c r="AC119" s="8">
        <v>1</v>
      </c>
      <c r="AD119" s="9">
        <v>1</v>
      </c>
      <c r="AE119" s="9">
        <v>1</v>
      </c>
      <c r="AF119" s="17">
        <f t="shared" si="14"/>
        <v>4</v>
      </c>
      <c r="AG119" s="1">
        <f t="shared" si="15"/>
        <v>12</v>
      </c>
      <c r="AH119" s="10">
        <v>1</v>
      </c>
      <c r="AI119" s="10">
        <v>1</v>
      </c>
      <c r="AJ119" s="10">
        <v>0</v>
      </c>
      <c r="AK119" s="27">
        <f t="shared" si="16"/>
        <v>2</v>
      </c>
      <c r="AL119" s="1">
        <f t="shared" si="17"/>
        <v>8</v>
      </c>
      <c r="AM119" s="11">
        <v>1</v>
      </c>
      <c r="AN119" s="11">
        <v>1</v>
      </c>
      <c r="AO119" s="26">
        <f t="shared" si="18"/>
        <v>2</v>
      </c>
      <c r="AP119" s="1">
        <f t="shared" si="19"/>
        <v>12</v>
      </c>
      <c r="AQ119" s="1">
        <f t="shared" si="24"/>
        <v>12</v>
      </c>
      <c r="AR119" s="12">
        <v>646056</v>
      </c>
      <c r="AS119" s="59" t="str">
        <f t="shared" si="25"/>
        <v>Alerte</v>
      </c>
      <c r="AT119" s="58" t="s">
        <v>515</v>
      </c>
    </row>
    <row r="120" spans="1:46" s="2" customFormat="1" ht="45" hidden="1" x14ac:dyDescent="0.25">
      <c r="A120" s="3" t="s">
        <v>282</v>
      </c>
      <c r="B120" s="3" t="s">
        <v>168</v>
      </c>
      <c r="C120" s="3" t="s">
        <v>169</v>
      </c>
      <c r="D120" s="3" t="s">
        <v>275</v>
      </c>
      <c r="E120" s="4" t="s">
        <v>283</v>
      </c>
      <c r="F120" s="5">
        <v>1</v>
      </c>
      <c r="G120" s="5">
        <v>1</v>
      </c>
      <c r="H120" s="5">
        <v>1</v>
      </c>
      <c r="I120" s="5">
        <v>1</v>
      </c>
      <c r="J120" s="5">
        <v>1</v>
      </c>
      <c r="K120" s="5">
        <v>1</v>
      </c>
      <c r="L120" s="5">
        <v>1</v>
      </c>
      <c r="M120" s="5">
        <v>1</v>
      </c>
      <c r="N120" s="5">
        <v>1</v>
      </c>
      <c r="O120" s="5">
        <v>1</v>
      </c>
      <c r="P120" s="5">
        <v>0</v>
      </c>
      <c r="Q120" s="5">
        <v>1</v>
      </c>
      <c r="R120" s="5">
        <v>0</v>
      </c>
      <c r="S120" s="227">
        <v>0.27</v>
      </c>
      <c r="T120" s="227" t="str">
        <f t="shared" si="23"/>
        <v>Isolée</v>
      </c>
      <c r="U120" s="6" t="s">
        <v>46</v>
      </c>
      <c r="V120" s="6" t="s">
        <v>46</v>
      </c>
      <c r="W120" s="7"/>
      <c r="X120" s="7">
        <v>2012</v>
      </c>
      <c r="Y120" s="7" t="s">
        <v>10</v>
      </c>
      <c r="Z120" s="6" t="s">
        <v>46</v>
      </c>
      <c r="AA120" s="6" t="s">
        <v>48</v>
      </c>
      <c r="AB120" s="8">
        <v>3</v>
      </c>
      <c r="AC120" s="8">
        <v>3</v>
      </c>
      <c r="AD120" s="9">
        <v>3</v>
      </c>
      <c r="AE120" s="9">
        <v>1</v>
      </c>
      <c r="AF120" s="17">
        <f t="shared" si="14"/>
        <v>10</v>
      </c>
      <c r="AG120" s="1">
        <f t="shared" si="15"/>
        <v>30</v>
      </c>
      <c r="AH120" s="10">
        <v>1</v>
      </c>
      <c r="AI120" s="10">
        <v>1</v>
      </c>
      <c r="AJ120" s="10">
        <v>3</v>
      </c>
      <c r="AK120" s="27">
        <f t="shared" si="16"/>
        <v>5</v>
      </c>
      <c r="AL120" s="1">
        <f t="shared" si="17"/>
        <v>20</v>
      </c>
      <c r="AM120" s="11">
        <v>1</v>
      </c>
      <c r="AN120" s="11">
        <v>1</v>
      </c>
      <c r="AO120" s="26">
        <f t="shared" si="18"/>
        <v>2</v>
      </c>
      <c r="AP120" s="1">
        <f t="shared" si="19"/>
        <v>12</v>
      </c>
      <c r="AQ120" s="1">
        <f t="shared" si="24"/>
        <v>30</v>
      </c>
      <c r="AR120" s="12">
        <v>707069</v>
      </c>
      <c r="AS120" s="59" t="str">
        <f t="shared" si="25"/>
        <v>Alerte</v>
      </c>
      <c r="AT120" s="58" t="s">
        <v>515</v>
      </c>
    </row>
    <row r="121" spans="1:46" s="2" customFormat="1" ht="30" hidden="1" x14ac:dyDescent="0.25">
      <c r="A121" s="3" t="s">
        <v>391</v>
      </c>
      <c r="B121" s="3" t="s">
        <v>365</v>
      </c>
      <c r="C121" s="3" t="s">
        <v>373</v>
      </c>
      <c r="D121" s="3" t="s">
        <v>392</v>
      </c>
      <c r="E121" s="4" t="s">
        <v>393</v>
      </c>
      <c r="F121" s="5">
        <v>0</v>
      </c>
      <c r="G121" s="5">
        <v>0</v>
      </c>
      <c r="H121" s="5">
        <v>1</v>
      </c>
      <c r="I121" s="5">
        <v>1</v>
      </c>
      <c r="J121" s="5">
        <v>0</v>
      </c>
      <c r="K121" s="5">
        <v>0</v>
      </c>
      <c r="L121" s="5">
        <v>0</v>
      </c>
      <c r="M121" s="5">
        <v>0</v>
      </c>
      <c r="N121" s="5">
        <v>0</v>
      </c>
      <c r="O121" s="5">
        <v>0</v>
      </c>
      <c r="P121" s="5">
        <v>0</v>
      </c>
      <c r="Q121" s="5">
        <v>0</v>
      </c>
      <c r="R121" s="5">
        <v>0</v>
      </c>
      <c r="S121" s="227">
        <v>0.06</v>
      </c>
      <c r="T121" s="227" t="str">
        <f t="shared" si="23"/>
        <v>Isolée</v>
      </c>
      <c r="U121" s="6" t="s">
        <v>46</v>
      </c>
      <c r="V121" s="6" t="s">
        <v>46</v>
      </c>
      <c r="W121" s="7"/>
      <c r="X121" s="7">
        <v>2015</v>
      </c>
      <c r="Y121" s="7" t="s">
        <v>11</v>
      </c>
      <c r="Z121" s="6" t="s">
        <v>46</v>
      </c>
      <c r="AA121" s="6" t="s">
        <v>48</v>
      </c>
      <c r="AB121" s="8">
        <v>2</v>
      </c>
      <c r="AC121" s="8">
        <v>3</v>
      </c>
      <c r="AD121" s="9">
        <v>3</v>
      </c>
      <c r="AE121" s="9">
        <v>1</v>
      </c>
      <c r="AF121" s="17">
        <f t="shared" si="14"/>
        <v>9</v>
      </c>
      <c r="AG121" s="1">
        <f t="shared" si="15"/>
        <v>27</v>
      </c>
      <c r="AH121" s="10">
        <v>1</v>
      </c>
      <c r="AI121" s="10">
        <v>1</v>
      </c>
      <c r="AJ121" s="15">
        <v>1</v>
      </c>
      <c r="AK121" s="27">
        <f t="shared" si="16"/>
        <v>3</v>
      </c>
      <c r="AL121" s="1">
        <f t="shared" si="17"/>
        <v>12</v>
      </c>
      <c r="AM121" s="11">
        <v>3</v>
      </c>
      <c r="AN121" s="14">
        <v>1</v>
      </c>
      <c r="AO121" s="26">
        <f t="shared" si="18"/>
        <v>4</v>
      </c>
      <c r="AP121" s="1">
        <f t="shared" si="19"/>
        <v>24</v>
      </c>
      <c r="AQ121" s="1">
        <f t="shared" si="24"/>
        <v>27</v>
      </c>
      <c r="AR121" s="12">
        <v>432938</v>
      </c>
      <c r="AS121" s="59" t="str">
        <f t="shared" si="25"/>
        <v>Alerte</v>
      </c>
      <c r="AT121" s="58" t="s">
        <v>515</v>
      </c>
    </row>
    <row r="122" spans="1:46" s="2" customFormat="1" ht="30" hidden="1" x14ac:dyDescent="0.25">
      <c r="A122" s="3" t="s">
        <v>394</v>
      </c>
      <c r="B122" s="3" t="s">
        <v>365</v>
      </c>
      <c r="C122" s="3" t="s">
        <v>373</v>
      </c>
      <c r="D122" s="3" t="s">
        <v>395</v>
      </c>
      <c r="E122" s="4" t="s">
        <v>396</v>
      </c>
      <c r="F122" s="5">
        <v>0</v>
      </c>
      <c r="G122" s="5">
        <v>1</v>
      </c>
      <c r="H122" s="5">
        <v>1</v>
      </c>
      <c r="I122" s="5">
        <v>0</v>
      </c>
      <c r="J122" s="5">
        <v>1</v>
      </c>
      <c r="K122" s="5">
        <v>0</v>
      </c>
      <c r="L122" s="5">
        <v>0</v>
      </c>
      <c r="M122" s="5">
        <v>0</v>
      </c>
      <c r="N122" s="5">
        <v>0</v>
      </c>
      <c r="O122" s="5">
        <v>0</v>
      </c>
      <c r="P122" s="5" t="s">
        <v>49</v>
      </c>
      <c r="Q122" s="5">
        <v>0</v>
      </c>
      <c r="R122" s="5">
        <v>0</v>
      </c>
      <c r="S122" s="227">
        <v>0.21</v>
      </c>
      <c r="T122" s="227" t="str">
        <f t="shared" si="23"/>
        <v>Isolée</v>
      </c>
      <c r="U122" s="6" t="s">
        <v>46</v>
      </c>
      <c r="V122" s="6" t="s">
        <v>46</v>
      </c>
      <c r="W122" s="7"/>
      <c r="X122" s="7">
        <v>1982</v>
      </c>
      <c r="Y122" s="7" t="s">
        <v>10</v>
      </c>
      <c r="Z122" s="6" t="s">
        <v>46</v>
      </c>
      <c r="AA122" s="6" t="s">
        <v>48</v>
      </c>
      <c r="AB122" s="8">
        <v>1</v>
      </c>
      <c r="AC122" s="8">
        <v>3</v>
      </c>
      <c r="AD122" s="9">
        <v>1</v>
      </c>
      <c r="AE122" s="9">
        <v>1</v>
      </c>
      <c r="AF122" s="17">
        <f t="shared" si="14"/>
        <v>6</v>
      </c>
      <c r="AG122" s="1">
        <f t="shared" si="15"/>
        <v>18</v>
      </c>
      <c r="AH122" s="10">
        <v>1</v>
      </c>
      <c r="AI122" s="10">
        <v>1</v>
      </c>
      <c r="AJ122" s="15">
        <v>0</v>
      </c>
      <c r="AK122" s="27">
        <f t="shared" si="16"/>
        <v>2</v>
      </c>
      <c r="AL122" s="1">
        <f t="shared" si="17"/>
        <v>8</v>
      </c>
      <c r="AM122" s="11">
        <v>1</v>
      </c>
      <c r="AN122" s="11">
        <v>1</v>
      </c>
      <c r="AO122" s="26">
        <f t="shared" si="18"/>
        <v>2</v>
      </c>
      <c r="AP122" s="1">
        <f t="shared" si="19"/>
        <v>12</v>
      </c>
      <c r="AQ122" s="1">
        <f t="shared" si="24"/>
        <v>18</v>
      </c>
      <c r="AR122" s="12">
        <v>162902</v>
      </c>
      <c r="AS122" s="59" t="str">
        <f t="shared" si="25"/>
        <v>Alerte</v>
      </c>
      <c r="AT122" s="58" t="s">
        <v>515</v>
      </c>
    </row>
    <row r="123" spans="1:46" s="2" customFormat="1" ht="30" hidden="1" x14ac:dyDescent="0.25">
      <c r="A123" s="3" t="s">
        <v>397</v>
      </c>
      <c r="B123" s="3" t="s">
        <v>365</v>
      </c>
      <c r="C123" s="3" t="s">
        <v>366</v>
      </c>
      <c r="D123" s="3" t="s">
        <v>370</v>
      </c>
      <c r="E123" s="4" t="s">
        <v>398</v>
      </c>
      <c r="F123" s="5">
        <v>0</v>
      </c>
      <c r="G123" s="5">
        <v>0</v>
      </c>
      <c r="H123" s="5">
        <v>1</v>
      </c>
      <c r="I123" s="5">
        <v>0</v>
      </c>
      <c r="J123" s="5">
        <v>0</v>
      </c>
      <c r="K123" s="5">
        <v>0</v>
      </c>
      <c r="L123" s="5">
        <v>0</v>
      </c>
      <c r="M123" s="5">
        <v>0</v>
      </c>
      <c r="N123" s="5">
        <v>0</v>
      </c>
      <c r="O123" s="5">
        <v>0</v>
      </c>
      <c r="P123" s="5">
        <v>0</v>
      </c>
      <c r="Q123" s="5">
        <v>0</v>
      </c>
      <c r="R123" s="5">
        <v>0</v>
      </c>
      <c r="S123" s="227">
        <v>0.71</v>
      </c>
      <c r="T123" s="227" t="str">
        <f t="shared" si="23"/>
        <v>Isolée</v>
      </c>
      <c r="U123" s="6" t="s">
        <v>46</v>
      </c>
      <c r="V123" s="6" t="s">
        <v>46</v>
      </c>
      <c r="W123" s="7"/>
      <c r="X123" s="7">
        <v>1992</v>
      </c>
      <c r="Y123" s="7" t="s">
        <v>10</v>
      </c>
      <c r="Z123" s="6" t="s">
        <v>46</v>
      </c>
      <c r="AA123" s="6" t="s">
        <v>48</v>
      </c>
      <c r="AB123" s="8">
        <v>2</v>
      </c>
      <c r="AC123" s="8">
        <v>3</v>
      </c>
      <c r="AD123" s="9">
        <v>1</v>
      </c>
      <c r="AE123" s="9">
        <v>2</v>
      </c>
      <c r="AF123" s="17">
        <f t="shared" si="14"/>
        <v>8</v>
      </c>
      <c r="AG123" s="1">
        <f t="shared" si="15"/>
        <v>24</v>
      </c>
      <c r="AH123" s="10">
        <v>1</v>
      </c>
      <c r="AI123" s="10">
        <v>1</v>
      </c>
      <c r="AJ123" s="10">
        <v>0</v>
      </c>
      <c r="AK123" s="27">
        <f t="shared" si="16"/>
        <v>2</v>
      </c>
      <c r="AL123" s="1">
        <f t="shared" si="17"/>
        <v>8</v>
      </c>
      <c r="AM123" s="11">
        <v>2</v>
      </c>
      <c r="AN123" s="11">
        <v>2</v>
      </c>
      <c r="AO123" s="26">
        <f t="shared" si="18"/>
        <v>4</v>
      </c>
      <c r="AP123" s="1">
        <f t="shared" si="19"/>
        <v>24</v>
      </c>
      <c r="AQ123" s="1">
        <f t="shared" si="24"/>
        <v>24</v>
      </c>
      <c r="AR123" s="12">
        <v>369111</v>
      </c>
      <c r="AS123" s="59" t="str">
        <f t="shared" si="25"/>
        <v>Alerte</v>
      </c>
      <c r="AT123" s="58" t="s">
        <v>521</v>
      </c>
    </row>
    <row r="124" spans="1:46" s="2" customFormat="1" ht="30" hidden="1" x14ac:dyDescent="0.25">
      <c r="A124" s="17"/>
      <c r="B124" s="3" t="s">
        <v>168</v>
      </c>
      <c r="C124" s="3" t="s">
        <v>299</v>
      </c>
      <c r="D124" s="3" t="s">
        <v>300</v>
      </c>
      <c r="E124" s="4" t="s">
        <v>301</v>
      </c>
      <c r="F124" s="5">
        <v>1</v>
      </c>
      <c r="G124" s="5">
        <v>0</v>
      </c>
      <c r="H124" s="5">
        <v>1</v>
      </c>
      <c r="I124" s="5">
        <v>1</v>
      </c>
      <c r="J124" s="5">
        <v>1</v>
      </c>
      <c r="K124" s="5">
        <v>1</v>
      </c>
      <c r="L124" s="5">
        <v>1</v>
      </c>
      <c r="M124" s="5">
        <v>1</v>
      </c>
      <c r="N124" s="5">
        <v>1</v>
      </c>
      <c r="O124" s="5">
        <v>1</v>
      </c>
      <c r="P124" s="5">
        <v>1</v>
      </c>
      <c r="Q124" s="5">
        <v>1</v>
      </c>
      <c r="R124" s="5">
        <v>1</v>
      </c>
      <c r="S124" s="227">
        <v>5.32</v>
      </c>
      <c r="T124" s="227" t="str">
        <f t="shared" si="23"/>
        <v>Localisée</v>
      </c>
      <c r="U124" s="6" t="s">
        <v>46</v>
      </c>
      <c r="V124" s="6" t="s">
        <v>46</v>
      </c>
      <c r="W124" s="7"/>
      <c r="X124" s="7">
        <v>2010</v>
      </c>
      <c r="Y124" s="7" t="s">
        <v>19</v>
      </c>
      <c r="Z124" s="6" t="s">
        <v>46</v>
      </c>
      <c r="AA124" s="6" t="s">
        <v>48</v>
      </c>
      <c r="AB124" s="8">
        <v>3</v>
      </c>
      <c r="AC124" s="8">
        <v>1</v>
      </c>
      <c r="AD124" s="9">
        <v>1</v>
      </c>
      <c r="AE124" s="9">
        <v>1</v>
      </c>
      <c r="AF124" s="17">
        <f t="shared" si="14"/>
        <v>6</v>
      </c>
      <c r="AG124" s="1">
        <f t="shared" si="15"/>
        <v>18</v>
      </c>
      <c r="AH124" s="10">
        <v>1</v>
      </c>
      <c r="AI124" s="10">
        <v>1</v>
      </c>
      <c r="AJ124" s="10">
        <v>0</v>
      </c>
      <c r="AK124" s="27">
        <f t="shared" si="16"/>
        <v>2</v>
      </c>
      <c r="AL124" s="1">
        <f t="shared" si="17"/>
        <v>8</v>
      </c>
      <c r="AM124" s="11">
        <v>1</v>
      </c>
      <c r="AN124" s="11">
        <v>1</v>
      </c>
      <c r="AO124" s="26">
        <f t="shared" si="18"/>
        <v>2</v>
      </c>
      <c r="AP124" s="1">
        <f t="shared" si="19"/>
        <v>12</v>
      </c>
      <c r="AQ124" s="1">
        <f t="shared" si="24"/>
        <v>18</v>
      </c>
      <c r="AR124" s="12">
        <v>458766</v>
      </c>
      <c r="AS124" s="59" t="str">
        <f t="shared" si="25"/>
        <v>Alerte</v>
      </c>
      <c r="AT124" s="58" t="s">
        <v>515</v>
      </c>
    </row>
    <row r="125" spans="1:46" s="2" customFormat="1" ht="30" hidden="1" x14ac:dyDescent="0.25">
      <c r="A125" s="3" t="s">
        <v>181</v>
      </c>
      <c r="B125" s="3" t="s">
        <v>168</v>
      </c>
      <c r="C125" s="3" t="s">
        <v>169</v>
      </c>
      <c r="D125" s="3" t="s">
        <v>170</v>
      </c>
      <c r="E125" s="4" t="s">
        <v>182</v>
      </c>
      <c r="F125" s="5">
        <v>0</v>
      </c>
      <c r="G125" s="5">
        <v>1</v>
      </c>
      <c r="H125" s="5">
        <v>1</v>
      </c>
      <c r="I125" s="5">
        <v>0</v>
      </c>
      <c r="J125" s="5">
        <v>1</v>
      </c>
      <c r="K125" s="5">
        <v>0</v>
      </c>
      <c r="L125" s="5">
        <v>1</v>
      </c>
      <c r="M125" s="5">
        <v>0</v>
      </c>
      <c r="N125" s="5">
        <v>0</v>
      </c>
      <c r="O125" s="5">
        <v>0</v>
      </c>
      <c r="P125" s="5">
        <v>1</v>
      </c>
      <c r="Q125" s="5">
        <v>0</v>
      </c>
      <c r="R125" s="5">
        <v>0</v>
      </c>
      <c r="S125" s="227">
        <v>2.82</v>
      </c>
      <c r="T125" s="227" t="s">
        <v>526</v>
      </c>
      <c r="U125" s="6" t="s">
        <v>46</v>
      </c>
      <c r="V125" s="6" t="s">
        <v>46</v>
      </c>
      <c r="W125" s="7"/>
      <c r="X125" s="7">
        <v>2002</v>
      </c>
      <c r="Y125" s="7" t="s">
        <v>10</v>
      </c>
      <c r="Z125" s="6" t="s">
        <v>46</v>
      </c>
      <c r="AA125" s="6" t="s">
        <v>48</v>
      </c>
      <c r="AB125" s="8">
        <v>2</v>
      </c>
      <c r="AC125" s="8">
        <v>1</v>
      </c>
      <c r="AD125" s="9">
        <v>1</v>
      </c>
      <c r="AE125" s="9">
        <v>1</v>
      </c>
      <c r="AF125" s="17">
        <f t="shared" si="14"/>
        <v>5</v>
      </c>
      <c r="AG125" s="1">
        <f t="shared" si="15"/>
        <v>15</v>
      </c>
      <c r="AH125" s="10">
        <v>3</v>
      </c>
      <c r="AI125" s="10">
        <v>1</v>
      </c>
      <c r="AJ125" s="10">
        <v>1</v>
      </c>
      <c r="AK125" s="27">
        <f t="shared" si="16"/>
        <v>5</v>
      </c>
      <c r="AL125" s="1">
        <f t="shared" si="17"/>
        <v>20</v>
      </c>
      <c r="AM125" s="11">
        <v>1</v>
      </c>
      <c r="AN125" s="11">
        <v>1</v>
      </c>
      <c r="AO125" s="26">
        <f t="shared" si="18"/>
        <v>2</v>
      </c>
      <c r="AP125" s="1">
        <f t="shared" si="19"/>
        <v>12</v>
      </c>
      <c r="AQ125" s="1">
        <f t="shared" si="24"/>
        <v>20</v>
      </c>
      <c r="AR125" s="12">
        <v>227822</v>
      </c>
      <c r="AS125" s="59" t="str">
        <f t="shared" si="25"/>
        <v>Non EEE</v>
      </c>
      <c r="AT125" s="58" t="s">
        <v>522</v>
      </c>
    </row>
    <row r="126" spans="1:46" s="2" customFormat="1" ht="30" hidden="1" x14ac:dyDescent="0.25">
      <c r="A126" s="3" t="s">
        <v>147</v>
      </c>
      <c r="B126" s="3" t="s">
        <v>42</v>
      </c>
      <c r="C126" s="3" t="s">
        <v>122</v>
      </c>
      <c r="D126" s="3" t="s">
        <v>144</v>
      </c>
      <c r="E126" s="4" t="s">
        <v>148</v>
      </c>
      <c r="F126" s="5">
        <v>0</v>
      </c>
      <c r="G126" s="5">
        <v>1</v>
      </c>
      <c r="H126" s="5">
        <v>1</v>
      </c>
      <c r="I126" s="5">
        <v>1</v>
      </c>
      <c r="J126" s="5">
        <v>1</v>
      </c>
      <c r="K126" s="5">
        <v>1</v>
      </c>
      <c r="L126" s="5">
        <v>1</v>
      </c>
      <c r="M126" s="5">
        <v>1</v>
      </c>
      <c r="N126" s="5">
        <v>1</v>
      </c>
      <c r="O126" s="5">
        <v>1</v>
      </c>
      <c r="P126" s="5">
        <v>1</v>
      </c>
      <c r="Q126" s="5">
        <v>1</v>
      </c>
      <c r="R126" s="5">
        <v>1</v>
      </c>
      <c r="S126" s="227">
        <v>2.64</v>
      </c>
      <c r="T126" s="227" t="str">
        <f t="shared" ref="T126:T152" si="26">IF(S126&gt;=10, "Etendue", IF(S126&gt;=5, "Localisée", "Isolée"))</f>
        <v>Isolée</v>
      </c>
      <c r="U126" s="6" t="s">
        <v>46</v>
      </c>
      <c r="V126" s="6" t="s">
        <v>46</v>
      </c>
      <c r="W126" s="7"/>
      <c r="X126" s="7">
        <v>1964</v>
      </c>
      <c r="Y126" s="16" t="s">
        <v>149</v>
      </c>
      <c r="Z126" s="6" t="s">
        <v>46</v>
      </c>
      <c r="AA126" s="6" t="s">
        <v>48</v>
      </c>
      <c r="AB126" s="8">
        <v>3</v>
      </c>
      <c r="AC126" s="8">
        <v>3</v>
      </c>
      <c r="AD126" s="9">
        <v>3</v>
      </c>
      <c r="AE126" s="9">
        <v>3</v>
      </c>
      <c r="AF126" s="17">
        <f t="shared" si="14"/>
        <v>12</v>
      </c>
      <c r="AG126" s="1">
        <f t="shared" si="15"/>
        <v>36</v>
      </c>
      <c r="AH126" s="10">
        <v>1</v>
      </c>
      <c r="AI126" s="10">
        <v>1</v>
      </c>
      <c r="AJ126" s="10">
        <v>3</v>
      </c>
      <c r="AK126" s="27">
        <f t="shared" si="16"/>
        <v>5</v>
      </c>
      <c r="AL126" s="1">
        <f t="shared" si="17"/>
        <v>20</v>
      </c>
      <c r="AM126" s="14">
        <v>1</v>
      </c>
      <c r="AN126" s="14">
        <v>1</v>
      </c>
      <c r="AO126" s="26">
        <f t="shared" si="18"/>
        <v>2</v>
      </c>
      <c r="AP126" s="1">
        <f t="shared" si="19"/>
        <v>12</v>
      </c>
      <c r="AQ126" s="1">
        <f t="shared" si="24"/>
        <v>36</v>
      </c>
      <c r="AR126" s="12">
        <v>69346</v>
      </c>
      <c r="AS126" s="59" t="str">
        <f t="shared" si="25"/>
        <v>Emergente</v>
      </c>
      <c r="AT126" s="58" t="s">
        <v>515</v>
      </c>
    </row>
    <row r="127" spans="1:46" s="2" customFormat="1" ht="30" hidden="1" x14ac:dyDescent="0.25">
      <c r="A127" s="3" t="s">
        <v>447</v>
      </c>
      <c r="B127" s="3" t="s">
        <v>448</v>
      </c>
      <c r="C127" s="3" t="s">
        <v>449</v>
      </c>
      <c r="D127" s="3" t="s">
        <v>450</v>
      </c>
      <c r="E127" s="4" t="s">
        <v>451</v>
      </c>
      <c r="F127" s="5">
        <v>0</v>
      </c>
      <c r="G127" s="5">
        <v>0</v>
      </c>
      <c r="H127" s="5">
        <v>1</v>
      </c>
      <c r="I127" s="5">
        <v>1</v>
      </c>
      <c r="J127" s="5">
        <v>1</v>
      </c>
      <c r="K127" s="5">
        <v>0</v>
      </c>
      <c r="L127" s="5">
        <v>0</v>
      </c>
      <c r="M127" s="5">
        <v>0</v>
      </c>
      <c r="N127" s="5">
        <v>0</v>
      </c>
      <c r="O127" s="5">
        <v>0</v>
      </c>
      <c r="P127" s="5">
        <v>0</v>
      </c>
      <c r="Q127" s="5">
        <v>0</v>
      </c>
      <c r="R127" s="5">
        <v>0</v>
      </c>
      <c r="S127" s="227">
        <v>1.05</v>
      </c>
      <c r="T127" s="227" t="str">
        <f t="shared" si="26"/>
        <v>Isolée</v>
      </c>
      <c r="U127" s="6" t="s">
        <v>46</v>
      </c>
      <c r="V127" s="6" t="s">
        <v>46</v>
      </c>
      <c r="W127" s="7"/>
      <c r="X127" s="7">
        <v>2005</v>
      </c>
      <c r="Y127" s="7" t="s">
        <v>11</v>
      </c>
      <c r="Z127" s="6" t="s">
        <v>46</v>
      </c>
      <c r="AA127" s="6" t="s">
        <v>48</v>
      </c>
      <c r="AB127" s="8">
        <v>3</v>
      </c>
      <c r="AC127" s="8">
        <v>3</v>
      </c>
      <c r="AD127" s="9">
        <v>2</v>
      </c>
      <c r="AE127" s="9">
        <v>1</v>
      </c>
      <c r="AF127" s="17">
        <f t="shared" si="14"/>
        <v>9</v>
      </c>
      <c r="AG127" s="1">
        <f t="shared" si="15"/>
        <v>27</v>
      </c>
      <c r="AH127" s="10">
        <v>3</v>
      </c>
      <c r="AI127" s="10">
        <v>2</v>
      </c>
      <c r="AJ127" s="10">
        <v>3</v>
      </c>
      <c r="AK127" s="27">
        <f t="shared" si="16"/>
        <v>8</v>
      </c>
      <c r="AL127" s="1">
        <f t="shared" si="17"/>
        <v>32</v>
      </c>
      <c r="AM127" s="11">
        <v>1</v>
      </c>
      <c r="AN127" s="11">
        <v>1</v>
      </c>
      <c r="AO127" s="26">
        <f t="shared" si="18"/>
        <v>2</v>
      </c>
      <c r="AP127" s="1">
        <f t="shared" si="19"/>
        <v>12</v>
      </c>
      <c r="AQ127" s="1">
        <f t="shared" si="24"/>
        <v>32</v>
      </c>
      <c r="AR127" s="12">
        <v>379588</v>
      </c>
      <c r="AS127" s="59" t="str">
        <f t="shared" si="25"/>
        <v>Emergente</v>
      </c>
      <c r="AT127" s="58" t="s">
        <v>522</v>
      </c>
    </row>
    <row r="128" spans="1:46" s="2" customFormat="1" ht="30" hidden="1" x14ac:dyDescent="0.25">
      <c r="A128" s="3" t="s">
        <v>49</v>
      </c>
      <c r="B128" s="3" t="s">
        <v>168</v>
      </c>
      <c r="C128" s="3" t="s">
        <v>310</v>
      </c>
      <c r="D128" s="3" t="s">
        <v>311</v>
      </c>
      <c r="E128" s="4" t="s">
        <v>335</v>
      </c>
      <c r="F128" s="5">
        <v>0</v>
      </c>
      <c r="G128" s="5">
        <v>1</v>
      </c>
      <c r="H128" s="5">
        <v>0</v>
      </c>
      <c r="I128" s="5">
        <v>1</v>
      </c>
      <c r="J128" s="5">
        <v>0</v>
      </c>
      <c r="K128" s="5">
        <v>0</v>
      </c>
      <c r="L128" s="5">
        <v>0</v>
      </c>
      <c r="M128" s="5">
        <v>0</v>
      </c>
      <c r="N128" s="5">
        <v>0</v>
      </c>
      <c r="O128" s="5">
        <v>0</v>
      </c>
      <c r="P128" s="5">
        <v>0</v>
      </c>
      <c r="Q128" s="5">
        <v>0</v>
      </c>
      <c r="R128" s="5">
        <v>0</v>
      </c>
      <c r="S128" s="227">
        <v>0.71</v>
      </c>
      <c r="T128" s="227" t="str">
        <f t="shared" si="26"/>
        <v>Isolée</v>
      </c>
      <c r="U128" s="6" t="s">
        <v>46</v>
      </c>
      <c r="V128" s="6" t="s">
        <v>46</v>
      </c>
      <c r="W128" s="7"/>
      <c r="X128" s="7">
        <v>2009</v>
      </c>
      <c r="Y128" s="7" t="s">
        <v>11</v>
      </c>
      <c r="Z128" s="6" t="s">
        <v>46</v>
      </c>
      <c r="AA128" s="6" t="s">
        <v>48</v>
      </c>
      <c r="AB128" s="8">
        <v>2</v>
      </c>
      <c r="AC128" s="8">
        <v>1</v>
      </c>
      <c r="AD128" s="9">
        <v>2</v>
      </c>
      <c r="AE128" s="9">
        <v>1</v>
      </c>
      <c r="AF128" s="17">
        <f t="shared" si="14"/>
        <v>6</v>
      </c>
      <c r="AG128" s="1">
        <f t="shared" si="15"/>
        <v>18</v>
      </c>
      <c r="AH128" s="10">
        <v>1</v>
      </c>
      <c r="AI128" s="10">
        <v>1</v>
      </c>
      <c r="AJ128" s="10">
        <v>0</v>
      </c>
      <c r="AK128" s="27">
        <f t="shared" si="16"/>
        <v>2</v>
      </c>
      <c r="AL128" s="1">
        <f t="shared" si="17"/>
        <v>8</v>
      </c>
      <c r="AM128" s="11">
        <v>1</v>
      </c>
      <c r="AN128" s="11">
        <v>1</v>
      </c>
      <c r="AO128" s="26">
        <f t="shared" si="18"/>
        <v>2</v>
      </c>
      <c r="AP128" s="1">
        <f t="shared" si="19"/>
        <v>12</v>
      </c>
      <c r="AQ128" s="1">
        <f t="shared" si="24"/>
        <v>18</v>
      </c>
      <c r="AR128" s="12">
        <v>543954</v>
      </c>
      <c r="AS128" s="59" t="str">
        <f t="shared" si="25"/>
        <v>Alerte</v>
      </c>
      <c r="AT128" s="58" t="s">
        <v>515</v>
      </c>
    </row>
    <row r="129" spans="1:46" s="2" customFormat="1" ht="30" hidden="1" x14ac:dyDescent="0.25">
      <c r="A129" s="17"/>
      <c r="B129" s="3" t="s">
        <v>168</v>
      </c>
      <c r="C129" s="3" t="s">
        <v>169</v>
      </c>
      <c r="D129" s="3" t="s">
        <v>275</v>
      </c>
      <c r="E129" s="4" t="s">
        <v>488</v>
      </c>
      <c r="F129" s="5">
        <v>0</v>
      </c>
      <c r="G129" s="5">
        <v>0</v>
      </c>
      <c r="H129" s="5">
        <v>0</v>
      </c>
      <c r="I129" s="5">
        <v>0</v>
      </c>
      <c r="J129" s="5">
        <v>1</v>
      </c>
      <c r="K129" s="5">
        <v>0</v>
      </c>
      <c r="L129" s="5">
        <v>1</v>
      </c>
      <c r="M129" s="5">
        <v>0</v>
      </c>
      <c r="N129" s="5">
        <v>0</v>
      </c>
      <c r="O129" s="5">
        <v>0</v>
      </c>
      <c r="P129" s="5">
        <v>0</v>
      </c>
      <c r="Q129" s="5">
        <v>1</v>
      </c>
      <c r="R129" s="5">
        <v>0</v>
      </c>
      <c r="S129" s="227">
        <v>0.06</v>
      </c>
      <c r="T129" s="227" t="str">
        <f t="shared" si="26"/>
        <v>Isolée</v>
      </c>
      <c r="U129" s="6" t="s">
        <v>46</v>
      </c>
      <c r="V129" s="6" t="s">
        <v>46</v>
      </c>
      <c r="W129" s="7"/>
      <c r="X129" s="7">
        <v>2005</v>
      </c>
      <c r="Y129" s="7" t="s">
        <v>14</v>
      </c>
      <c r="Z129" s="6" t="s">
        <v>46</v>
      </c>
      <c r="AA129" s="6" t="s">
        <v>48</v>
      </c>
      <c r="AB129" s="8">
        <v>2</v>
      </c>
      <c r="AC129" s="9">
        <v>1</v>
      </c>
      <c r="AD129" s="9">
        <v>1</v>
      </c>
      <c r="AE129" s="9">
        <v>1</v>
      </c>
      <c r="AF129" s="17">
        <f t="shared" si="14"/>
        <v>5</v>
      </c>
      <c r="AG129" s="1">
        <f t="shared" si="15"/>
        <v>15</v>
      </c>
      <c r="AH129" s="10">
        <v>1</v>
      </c>
      <c r="AI129" s="10">
        <v>1</v>
      </c>
      <c r="AJ129" s="10">
        <v>0</v>
      </c>
      <c r="AK129" s="27">
        <f t="shared" si="16"/>
        <v>2</v>
      </c>
      <c r="AL129" s="1">
        <f t="shared" si="17"/>
        <v>8</v>
      </c>
      <c r="AM129" s="11">
        <v>1</v>
      </c>
      <c r="AN129" s="11">
        <v>1</v>
      </c>
      <c r="AO129" s="26">
        <f t="shared" si="18"/>
        <v>2</v>
      </c>
      <c r="AP129" s="1">
        <f t="shared" si="19"/>
        <v>12</v>
      </c>
      <c r="AQ129" s="1">
        <f t="shared" si="24"/>
        <v>15</v>
      </c>
      <c r="AR129" s="12">
        <v>219402</v>
      </c>
      <c r="AS129" s="59" t="str">
        <f t="shared" si="25"/>
        <v>Alerte</v>
      </c>
      <c r="AT129" s="58" t="s">
        <v>515</v>
      </c>
    </row>
    <row r="130" spans="1:46" s="2" customFormat="1" ht="45" hidden="1" x14ac:dyDescent="0.25">
      <c r="A130" s="3" t="s">
        <v>336</v>
      </c>
      <c r="B130" s="3" t="s">
        <v>168</v>
      </c>
      <c r="C130" s="3" t="s">
        <v>307</v>
      </c>
      <c r="D130" s="3" t="s">
        <v>337</v>
      </c>
      <c r="E130" s="4" t="s">
        <v>338</v>
      </c>
      <c r="F130" s="5">
        <v>0</v>
      </c>
      <c r="G130" s="5">
        <v>0</v>
      </c>
      <c r="H130" s="5">
        <v>1</v>
      </c>
      <c r="I130" s="5">
        <v>0</v>
      </c>
      <c r="J130" s="5">
        <v>0</v>
      </c>
      <c r="K130" s="5">
        <v>0</v>
      </c>
      <c r="L130" s="5">
        <v>0</v>
      </c>
      <c r="M130" s="5">
        <v>0</v>
      </c>
      <c r="N130" s="5">
        <v>0</v>
      </c>
      <c r="O130" s="5">
        <v>0</v>
      </c>
      <c r="P130" s="5">
        <v>0</v>
      </c>
      <c r="Q130" s="5">
        <v>0</v>
      </c>
      <c r="R130" s="5">
        <v>0</v>
      </c>
      <c r="S130" s="227">
        <v>0.36</v>
      </c>
      <c r="T130" s="227" t="str">
        <f t="shared" si="26"/>
        <v>Isolée</v>
      </c>
      <c r="U130" s="6" t="s">
        <v>46</v>
      </c>
      <c r="V130" s="6" t="s">
        <v>46</v>
      </c>
      <c r="W130" s="7"/>
      <c r="X130" s="7">
        <v>1980</v>
      </c>
      <c r="Y130" s="7" t="s">
        <v>339</v>
      </c>
      <c r="Z130" s="6" t="s">
        <v>46</v>
      </c>
      <c r="AA130" s="6" t="s">
        <v>48</v>
      </c>
      <c r="AB130" s="8">
        <v>1</v>
      </c>
      <c r="AC130" s="8">
        <v>1</v>
      </c>
      <c r="AD130" s="9">
        <v>1</v>
      </c>
      <c r="AE130" s="9">
        <v>1</v>
      </c>
      <c r="AF130" s="17">
        <f t="shared" si="14"/>
        <v>4</v>
      </c>
      <c r="AG130" s="1">
        <f t="shared" si="15"/>
        <v>12</v>
      </c>
      <c r="AH130" s="10">
        <v>1</v>
      </c>
      <c r="AI130" s="10">
        <v>1</v>
      </c>
      <c r="AJ130" s="10">
        <v>0</v>
      </c>
      <c r="AK130" s="27">
        <f t="shared" si="16"/>
        <v>2</v>
      </c>
      <c r="AL130" s="1">
        <f t="shared" si="17"/>
        <v>8</v>
      </c>
      <c r="AM130" s="11">
        <v>1</v>
      </c>
      <c r="AN130" s="11">
        <v>1</v>
      </c>
      <c r="AO130" s="26">
        <f t="shared" si="18"/>
        <v>2</v>
      </c>
      <c r="AP130" s="1">
        <f t="shared" si="19"/>
        <v>12</v>
      </c>
      <c r="AQ130" s="1">
        <f t="shared" si="24"/>
        <v>12</v>
      </c>
      <c r="AR130" s="12">
        <v>529979</v>
      </c>
      <c r="AS130" s="59" t="str">
        <f t="shared" si="25"/>
        <v>Alerte</v>
      </c>
      <c r="AT130" s="58" t="s">
        <v>515</v>
      </c>
    </row>
    <row r="131" spans="1:46" s="2" customFormat="1" ht="30" hidden="1" x14ac:dyDescent="0.25">
      <c r="A131" s="3" t="s">
        <v>60</v>
      </c>
      <c r="B131" s="3" t="s">
        <v>42</v>
      </c>
      <c r="C131" s="3" t="s">
        <v>43</v>
      </c>
      <c r="D131" s="3" t="s">
        <v>61</v>
      </c>
      <c r="E131" s="4" t="s">
        <v>62</v>
      </c>
      <c r="F131" s="5">
        <v>1</v>
      </c>
      <c r="G131" s="5">
        <v>1</v>
      </c>
      <c r="H131" s="5">
        <v>1</v>
      </c>
      <c r="I131" s="5">
        <v>1</v>
      </c>
      <c r="J131" s="5">
        <v>1</v>
      </c>
      <c r="K131" s="5">
        <v>1</v>
      </c>
      <c r="L131" s="5">
        <v>1</v>
      </c>
      <c r="M131" s="5">
        <v>1</v>
      </c>
      <c r="N131" s="5">
        <v>1</v>
      </c>
      <c r="O131" s="5">
        <v>1</v>
      </c>
      <c r="P131" s="5">
        <v>1</v>
      </c>
      <c r="Q131" s="5">
        <v>1</v>
      </c>
      <c r="R131" s="5">
        <v>1</v>
      </c>
      <c r="S131" s="227">
        <v>28.83</v>
      </c>
      <c r="T131" s="227" t="str">
        <f t="shared" si="26"/>
        <v>Etendue</v>
      </c>
      <c r="U131" s="6" t="s">
        <v>46</v>
      </c>
      <c r="V131" s="6" t="s">
        <v>46</v>
      </c>
      <c r="W131" s="7"/>
      <c r="X131" s="7">
        <v>1950</v>
      </c>
      <c r="Y131" s="7" t="s">
        <v>63</v>
      </c>
      <c r="Z131" s="6" t="s">
        <v>46</v>
      </c>
      <c r="AA131" s="6" t="s">
        <v>48</v>
      </c>
      <c r="AB131" s="8">
        <v>3</v>
      </c>
      <c r="AC131" s="8">
        <v>3</v>
      </c>
      <c r="AD131" s="9">
        <v>3</v>
      </c>
      <c r="AE131" s="9">
        <v>3</v>
      </c>
      <c r="AF131" s="17">
        <f t="shared" ref="AF131:AF195" si="27">SUM(AB131:AE131)</f>
        <v>12</v>
      </c>
      <c r="AG131" s="1">
        <f t="shared" ref="AG131:AG195" si="28">AF131*3</f>
        <v>36</v>
      </c>
      <c r="AH131" s="10">
        <v>3</v>
      </c>
      <c r="AI131" s="10">
        <v>2</v>
      </c>
      <c r="AJ131" s="10">
        <v>3</v>
      </c>
      <c r="AK131" s="27">
        <f t="shared" ref="AK131:AK195" si="29">SUM(AH131:AJ131)</f>
        <v>8</v>
      </c>
      <c r="AL131" s="1">
        <f t="shared" ref="AL131:AL195" si="30">AK131*4</f>
        <v>32</v>
      </c>
      <c r="AM131" s="11">
        <v>2</v>
      </c>
      <c r="AN131" s="11">
        <v>3</v>
      </c>
      <c r="AO131" s="26">
        <f t="shared" ref="AO131:AO195" si="31">SUM(AM131:AN131)</f>
        <v>5</v>
      </c>
      <c r="AP131" s="1">
        <f t="shared" ref="AP131:AP195" si="32">AO131*6</f>
        <v>30</v>
      </c>
      <c r="AQ131" s="1">
        <f t="shared" si="24"/>
        <v>36</v>
      </c>
      <c r="AR131" s="12">
        <v>61667</v>
      </c>
      <c r="AS131" s="59" t="str">
        <f t="shared" si="25"/>
        <v>Majeure</v>
      </c>
      <c r="AT131" s="58" t="s">
        <v>515</v>
      </c>
    </row>
    <row r="132" spans="1:46" s="2" customFormat="1" ht="30" hidden="1" x14ac:dyDescent="0.25">
      <c r="A132" s="3" t="s">
        <v>340</v>
      </c>
      <c r="B132" s="3" t="s">
        <v>168</v>
      </c>
      <c r="C132" s="3" t="s">
        <v>307</v>
      </c>
      <c r="D132" s="3" t="s">
        <v>337</v>
      </c>
      <c r="E132" s="4" t="s">
        <v>341</v>
      </c>
      <c r="F132" s="5">
        <v>0</v>
      </c>
      <c r="G132" s="5">
        <v>0</v>
      </c>
      <c r="H132" s="5">
        <v>1</v>
      </c>
      <c r="I132" s="5">
        <v>1</v>
      </c>
      <c r="J132" s="5">
        <v>1</v>
      </c>
      <c r="K132" s="5">
        <v>0</v>
      </c>
      <c r="L132" s="5">
        <v>0</v>
      </c>
      <c r="M132" s="5">
        <v>0</v>
      </c>
      <c r="N132" s="5">
        <v>0</v>
      </c>
      <c r="O132" s="5">
        <v>0</v>
      </c>
      <c r="P132" s="5">
        <v>0</v>
      </c>
      <c r="Q132" s="5">
        <v>0</v>
      </c>
      <c r="R132" s="5">
        <v>0</v>
      </c>
      <c r="S132" s="227">
        <v>1.05</v>
      </c>
      <c r="T132" s="227" t="str">
        <f t="shared" si="26"/>
        <v>Isolée</v>
      </c>
      <c r="U132" s="6" t="s">
        <v>46</v>
      </c>
      <c r="V132" s="6" t="s">
        <v>46</v>
      </c>
      <c r="W132" s="7"/>
      <c r="X132" s="7">
        <v>1954</v>
      </c>
      <c r="Y132" s="7" t="s">
        <v>342</v>
      </c>
      <c r="Z132" s="6" t="s">
        <v>46</v>
      </c>
      <c r="AA132" s="6" t="s">
        <v>48</v>
      </c>
      <c r="AB132" s="8">
        <v>3</v>
      </c>
      <c r="AC132" s="8">
        <v>2</v>
      </c>
      <c r="AD132" s="9">
        <v>1</v>
      </c>
      <c r="AE132" s="9">
        <v>1</v>
      </c>
      <c r="AF132" s="17">
        <f t="shared" si="27"/>
        <v>7</v>
      </c>
      <c r="AG132" s="1">
        <f t="shared" si="28"/>
        <v>21</v>
      </c>
      <c r="AH132" s="10">
        <v>2</v>
      </c>
      <c r="AI132" s="10">
        <v>1</v>
      </c>
      <c r="AJ132" s="10">
        <v>1</v>
      </c>
      <c r="AK132" s="27">
        <f t="shared" si="29"/>
        <v>4</v>
      </c>
      <c r="AL132" s="1">
        <f t="shared" si="30"/>
        <v>16</v>
      </c>
      <c r="AM132" s="11">
        <v>0</v>
      </c>
      <c r="AN132" s="11">
        <v>0</v>
      </c>
      <c r="AO132" s="26">
        <f t="shared" si="31"/>
        <v>0</v>
      </c>
      <c r="AP132" s="1">
        <f t="shared" si="32"/>
        <v>0</v>
      </c>
      <c r="AQ132" s="1">
        <f t="shared" si="24"/>
        <v>21</v>
      </c>
      <c r="AR132" s="12">
        <v>375954</v>
      </c>
      <c r="AS132" s="59" t="str">
        <f t="shared" si="25"/>
        <v>Alerte</v>
      </c>
      <c r="AT132" s="58" t="s">
        <v>515</v>
      </c>
    </row>
    <row r="133" spans="1:46" s="2" customFormat="1" ht="30" hidden="1" x14ac:dyDescent="0.25">
      <c r="A133" s="3" t="s">
        <v>340</v>
      </c>
      <c r="B133" s="3" t="s">
        <v>168</v>
      </c>
      <c r="C133" s="3" t="s">
        <v>307</v>
      </c>
      <c r="D133" s="3" t="s">
        <v>337</v>
      </c>
      <c r="E133" s="4" t="s">
        <v>343</v>
      </c>
      <c r="F133" s="5">
        <v>0</v>
      </c>
      <c r="G133" s="5">
        <v>0</v>
      </c>
      <c r="H133" s="5">
        <v>1</v>
      </c>
      <c r="I133" s="5">
        <v>0</v>
      </c>
      <c r="J133" s="5">
        <v>1</v>
      </c>
      <c r="K133" s="5">
        <v>0</v>
      </c>
      <c r="L133" s="5">
        <v>0</v>
      </c>
      <c r="M133" s="5">
        <v>0</v>
      </c>
      <c r="N133" s="5">
        <v>0</v>
      </c>
      <c r="O133" s="5">
        <v>0</v>
      </c>
      <c r="P133" s="5">
        <v>0</v>
      </c>
      <c r="Q133" s="5">
        <v>0</v>
      </c>
      <c r="R133" s="5">
        <v>0</v>
      </c>
      <c r="S133" s="227">
        <v>0.71</v>
      </c>
      <c r="T133" s="227" t="str">
        <f t="shared" si="26"/>
        <v>Isolée</v>
      </c>
      <c r="U133" s="6" t="s">
        <v>46</v>
      </c>
      <c r="V133" s="6" t="s">
        <v>46</v>
      </c>
      <c r="W133" s="7"/>
      <c r="X133" s="7">
        <v>2017</v>
      </c>
      <c r="Y133" s="7" t="s">
        <v>12</v>
      </c>
      <c r="Z133" s="6" t="s">
        <v>46</v>
      </c>
      <c r="AA133" s="6" t="s">
        <v>48</v>
      </c>
      <c r="AB133" s="8">
        <v>1</v>
      </c>
      <c r="AC133" s="8">
        <v>2</v>
      </c>
      <c r="AD133" s="9">
        <v>1</v>
      </c>
      <c r="AE133" s="9">
        <v>1</v>
      </c>
      <c r="AF133" s="17">
        <f t="shared" si="27"/>
        <v>5</v>
      </c>
      <c r="AG133" s="1">
        <f t="shared" si="28"/>
        <v>15</v>
      </c>
      <c r="AH133" s="10">
        <v>2</v>
      </c>
      <c r="AI133" s="10">
        <v>1</v>
      </c>
      <c r="AJ133" s="10">
        <v>0</v>
      </c>
      <c r="AK133" s="27">
        <f t="shared" si="29"/>
        <v>3</v>
      </c>
      <c r="AL133" s="1">
        <f t="shared" si="30"/>
        <v>12</v>
      </c>
      <c r="AM133" s="11">
        <v>1</v>
      </c>
      <c r="AN133" s="11">
        <v>1</v>
      </c>
      <c r="AO133" s="26">
        <f t="shared" si="31"/>
        <v>2</v>
      </c>
      <c r="AP133" s="1">
        <f t="shared" si="32"/>
        <v>12</v>
      </c>
      <c r="AQ133" s="1">
        <f t="shared" si="24"/>
        <v>15</v>
      </c>
      <c r="AR133" s="12">
        <v>375955</v>
      </c>
      <c r="AS133" s="59" t="str">
        <f t="shared" si="25"/>
        <v>Alerte</v>
      </c>
      <c r="AT133" s="58" t="s">
        <v>515</v>
      </c>
    </row>
    <row r="134" spans="1:46" s="2" customFormat="1" ht="75" hidden="1" x14ac:dyDescent="0.25">
      <c r="A134" s="166" t="s">
        <v>774</v>
      </c>
      <c r="B134" s="166" t="s">
        <v>365</v>
      </c>
      <c r="C134" s="166" t="s">
        <v>366</v>
      </c>
      <c r="D134" s="166" t="s">
        <v>379</v>
      </c>
      <c r="E134" s="167" t="s">
        <v>775</v>
      </c>
      <c r="F134" s="203">
        <v>0</v>
      </c>
      <c r="G134" s="203">
        <v>1</v>
      </c>
      <c r="H134" s="203">
        <v>0</v>
      </c>
      <c r="I134" s="203">
        <v>0</v>
      </c>
      <c r="J134" s="203">
        <v>0</v>
      </c>
      <c r="K134" s="203">
        <v>0</v>
      </c>
      <c r="L134" s="203">
        <v>0</v>
      </c>
      <c r="M134" s="203">
        <v>0</v>
      </c>
      <c r="N134" s="203">
        <v>0</v>
      </c>
      <c r="O134" s="203">
        <v>0</v>
      </c>
      <c r="P134" s="203">
        <v>0</v>
      </c>
      <c r="Q134" s="203">
        <v>0</v>
      </c>
      <c r="R134" s="203">
        <v>0</v>
      </c>
      <c r="S134" s="227">
        <v>0.36</v>
      </c>
      <c r="T134" s="227" t="str">
        <f>IF(S134&gt;=10, "Etendue", IF(S134&gt;=5, "Localisée", "Isolée"))</f>
        <v>Isolée</v>
      </c>
      <c r="U134" s="6" t="s">
        <v>46</v>
      </c>
      <c r="V134" s="6" t="s">
        <v>46</v>
      </c>
      <c r="W134" s="18"/>
      <c r="X134" s="18">
        <v>1872</v>
      </c>
      <c r="Y134" s="18" t="s">
        <v>1009</v>
      </c>
      <c r="Z134" s="6" t="s">
        <v>46</v>
      </c>
      <c r="AA134" s="6" t="s">
        <v>48</v>
      </c>
      <c r="AB134" s="9">
        <v>1</v>
      </c>
      <c r="AC134" s="9">
        <v>3</v>
      </c>
      <c r="AD134" s="9">
        <v>1</v>
      </c>
      <c r="AE134" s="9">
        <v>1</v>
      </c>
      <c r="AF134" s="17">
        <f>SUM(AB134:AE134)</f>
        <v>6</v>
      </c>
      <c r="AG134" s="1">
        <f>AF134*3</f>
        <v>18</v>
      </c>
      <c r="AH134" s="10">
        <v>3</v>
      </c>
      <c r="AI134" s="10">
        <v>1</v>
      </c>
      <c r="AJ134" s="10">
        <v>1</v>
      </c>
      <c r="AK134" s="27">
        <f>SUM(AH134:AJ134)</f>
        <v>5</v>
      </c>
      <c r="AL134" s="1">
        <f>AK134*4</f>
        <v>20</v>
      </c>
      <c r="AM134" s="14">
        <v>1</v>
      </c>
      <c r="AN134" s="14">
        <v>1</v>
      </c>
      <c r="AO134" s="26">
        <f>SUM(AM134:AN134)</f>
        <v>2</v>
      </c>
      <c r="AP134" s="1">
        <f>AO134*6</f>
        <v>12</v>
      </c>
      <c r="AQ134" s="1">
        <f>MAX(AG134,AL134,AP134)</f>
        <v>20</v>
      </c>
      <c r="AR134" s="25">
        <v>163459</v>
      </c>
      <c r="AS134" s="60" t="str">
        <f>IF(AND(AQ134&lt;=30,T134="Isolée"),"Alerte",(IF(AND(AQ134&lt;=24,T134="Localisée"),"Alerte",(IF(AND(AQ134&gt;30,T134="Isolée"),"Emergente",(IF(AND(AQ134&gt;30,T134="Localisée"),"Emergente",(IF(AND(AQ134&lt;=24,T134="Etendue"),"Non EEE",(IF(AND(AQ134&gt;30,T134="Etendue"),"Majeure",(IF(AND(AQ134&lt;=30,T134="Etendue"),"Modérée",(IF(AND(AQ134&lt;=30,T134="Localisée"),"Modérée")))))))))))))))</f>
        <v>Alerte</v>
      </c>
      <c r="AT134" s="58" t="s">
        <v>522</v>
      </c>
    </row>
    <row r="135" spans="1:46" s="2" customFormat="1" ht="30" hidden="1" x14ac:dyDescent="0.25">
      <c r="A135" s="3" t="s">
        <v>57</v>
      </c>
      <c r="B135" s="3" t="s">
        <v>42</v>
      </c>
      <c r="C135" s="3" t="s">
        <v>43</v>
      </c>
      <c r="D135" s="3" t="s">
        <v>58</v>
      </c>
      <c r="E135" s="4" t="s">
        <v>1010</v>
      </c>
      <c r="F135" s="5">
        <v>0</v>
      </c>
      <c r="G135" s="5">
        <v>0</v>
      </c>
      <c r="H135" s="5">
        <v>1</v>
      </c>
      <c r="I135" s="5">
        <v>1</v>
      </c>
      <c r="J135" s="5">
        <v>1</v>
      </c>
      <c r="K135" s="5">
        <v>1</v>
      </c>
      <c r="L135" s="5">
        <v>1</v>
      </c>
      <c r="M135" s="5">
        <v>1</v>
      </c>
      <c r="N135" s="5">
        <v>1</v>
      </c>
      <c r="O135" s="5">
        <v>1</v>
      </c>
      <c r="P135" s="5">
        <v>1</v>
      </c>
      <c r="Q135" s="5">
        <v>1</v>
      </c>
      <c r="R135" s="5">
        <v>1</v>
      </c>
      <c r="S135" s="227">
        <v>8.56</v>
      </c>
      <c r="T135" s="227" t="str">
        <f t="shared" si="26"/>
        <v>Localisée</v>
      </c>
      <c r="U135" s="6" t="s">
        <v>46</v>
      </c>
      <c r="V135" s="6" t="s">
        <v>46</v>
      </c>
      <c r="W135" s="7"/>
      <c r="X135" s="7">
        <v>1999</v>
      </c>
      <c r="Y135" s="7" t="s">
        <v>59</v>
      </c>
      <c r="Z135" s="6" t="s">
        <v>46</v>
      </c>
      <c r="AA135" s="6" t="s">
        <v>48</v>
      </c>
      <c r="AB135" s="8">
        <v>3</v>
      </c>
      <c r="AC135" s="8">
        <v>3</v>
      </c>
      <c r="AD135" s="9">
        <v>3</v>
      </c>
      <c r="AE135" s="9">
        <v>1</v>
      </c>
      <c r="AF135" s="17">
        <f t="shared" si="27"/>
        <v>10</v>
      </c>
      <c r="AG135" s="1">
        <f t="shared" si="28"/>
        <v>30</v>
      </c>
      <c r="AH135" s="10">
        <v>1</v>
      </c>
      <c r="AI135" s="10">
        <v>1</v>
      </c>
      <c r="AJ135" s="10">
        <v>3</v>
      </c>
      <c r="AK135" s="27">
        <f t="shared" si="29"/>
        <v>5</v>
      </c>
      <c r="AL135" s="1">
        <f t="shared" si="30"/>
        <v>20</v>
      </c>
      <c r="AM135" s="11">
        <v>2</v>
      </c>
      <c r="AN135" s="11">
        <v>2</v>
      </c>
      <c r="AO135" s="26">
        <f t="shared" si="31"/>
        <v>4</v>
      </c>
      <c r="AP135" s="1">
        <f t="shared" si="32"/>
        <v>24</v>
      </c>
      <c r="AQ135" s="1">
        <v>30</v>
      </c>
      <c r="AR135" s="12">
        <v>60746</v>
      </c>
      <c r="AS135" s="59" t="str">
        <f t="shared" si="25"/>
        <v>Modérée</v>
      </c>
      <c r="AT135" s="58" t="s">
        <v>515</v>
      </c>
    </row>
    <row r="136" spans="1:46" s="2" customFormat="1" ht="45" hidden="1" x14ac:dyDescent="0.25">
      <c r="A136" s="3" t="s">
        <v>183</v>
      </c>
      <c r="B136" s="3" t="s">
        <v>168</v>
      </c>
      <c r="C136" s="3" t="s">
        <v>169</v>
      </c>
      <c r="D136" s="3" t="s">
        <v>170</v>
      </c>
      <c r="E136" s="4" t="s">
        <v>184</v>
      </c>
      <c r="F136" s="5">
        <v>1</v>
      </c>
      <c r="G136" s="5">
        <v>1</v>
      </c>
      <c r="H136" s="5">
        <v>1</v>
      </c>
      <c r="I136" s="5">
        <v>1</v>
      </c>
      <c r="J136" s="5">
        <v>1</v>
      </c>
      <c r="K136" s="5">
        <v>1</v>
      </c>
      <c r="L136" s="5">
        <v>1</v>
      </c>
      <c r="M136" s="5">
        <v>1</v>
      </c>
      <c r="N136" s="5">
        <v>1</v>
      </c>
      <c r="O136" s="5">
        <v>1</v>
      </c>
      <c r="P136" s="5">
        <v>1</v>
      </c>
      <c r="Q136" s="5">
        <v>1</v>
      </c>
      <c r="R136" s="5">
        <v>1</v>
      </c>
      <c r="S136" s="227">
        <v>10.51</v>
      </c>
      <c r="T136" s="227" t="str">
        <f t="shared" si="26"/>
        <v>Etendue</v>
      </c>
      <c r="U136" s="6" t="s">
        <v>46</v>
      </c>
      <c r="V136" s="6" t="s">
        <v>46</v>
      </c>
      <c r="W136" s="7"/>
      <c r="X136" s="7">
        <v>1971</v>
      </c>
      <c r="Y136" s="7" t="s">
        <v>11</v>
      </c>
      <c r="Z136" s="6" t="s">
        <v>46</v>
      </c>
      <c r="AA136" s="6" t="s">
        <v>48</v>
      </c>
      <c r="AB136" s="8">
        <v>3</v>
      </c>
      <c r="AC136" s="8">
        <v>0</v>
      </c>
      <c r="AD136" s="9">
        <v>1</v>
      </c>
      <c r="AE136" s="9">
        <v>1</v>
      </c>
      <c r="AF136" s="17">
        <f t="shared" si="27"/>
        <v>5</v>
      </c>
      <c r="AG136" s="1">
        <f t="shared" si="28"/>
        <v>15</v>
      </c>
      <c r="AH136" s="10">
        <v>3</v>
      </c>
      <c r="AI136" s="10">
        <v>1</v>
      </c>
      <c r="AJ136" s="10">
        <v>1</v>
      </c>
      <c r="AK136" s="27">
        <f t="shared" si="29"/>
        <v>5</v>
      </c>
      <c r="AL136" s="1">
        <f t="shared" si="30"/>
        <v>20</v>
      </c>
      <c r="AM136" s="11">
        <v>1</v>
      </c>
      <c r="AN136" s="11">
        <v>1</v>
      </c>
      <c r="AO136" s="26">
        <f t="shared" si="31"/>
        <v>2</v>
      </c>
      <c r="AP136" s="1">
        <f t="shared" si="32"/>
        <v>12</v>
      </c>
      <c r="AQ136" s="1">
        <f t="shared" ref="AQ136:AQ167" si="33">MAX(AG136,AL136,AP136)</f>
        <v>20</v>
      </c>
      <c r="AR136" s="12">
        <v>238461</v>
      </c>
      <c r="AS136" s="59" t="str">
        <f t="shared" si="25"/>
        <v>Non EEE</v>
      </c>
      <c r="AT136" s="58" t="s">
        <v>522</v>
      </c>
    </row>
    <row r="137" spans="1:46" s="2" customFormat="1" ht="30" x14ac:dyDescent="0.25">
      <c r="A137" s="17"/>
      <c r="B137" s="3" t="s">
        <v>168</v>
      </c>
      <c r="C137" s="3" t="s">
        <v>169</v>
      </c>
      <c r="D137" s="3" t="s">
        <v>188</v>
      </c>
      <c r="E137" s="4" t="s">
        <v>537</v>
      </c>
      <c r="F137" s="5">
        <v>0</v>
      </c>
      <c r="G137" s="5">
        <v>0</v>
      </c>
      <c r="H137" s="5">
        <v>0</v>
      </c>
      <c r="I137" s="5">
        <v>1</v>
      </c>
      <c r="J137" s="5">
        <v>1</v>
      </c>
      <c r="K137" s="5">
        <v>0</v>
      </c>
      <c r="L137" s="5">
        <v>0</v>
      </c>
      <c r="M137" s="5">
        <v>0</v>
      </c>
      <c r="N137" s="5">
        <v>0</v>
      </c>
      <c r="O137" s="5">
        <v>0</v>
      </c>
      <c r="P137" s="5">
        <v>0</v>
      </c>
      <c r="Q137" s="5">
        <v>0</v>
      </c>
      <c r="R137" s="5">
        <v>0</v>
      </c>
      <c r="S137" s="227">
        <v>0.12</v>
      </c>
      <c r="T137" s="227" t="str">
        <f t="shared" si="26"/>
        <v>Isolée</v>
      </c>
      <c r="U137" s="6" t="s">
        <v>46</v>
      </c>
      <c r="V137" s="6" t="s">
        <v>46</v>
      </c>
      <c r="W137" s="7"/>
      <c r="X137" s="7">
        <v>2011</v>
      </c>
      <c r="Y137" s="7" t="s">
        <v>12</v>
      </c>
      <c r="Z137" s="6" t="s">
        <v>46</v>
      </c>
      <c r="AA137" s="6" t="s">
        <v>48</v>
      </c>
      <c r="AB137" s="8">
        <v>1</v>
      </c>
      <c r="AC137" s="8">
        <v>0</v>
      </c>
      <c r="AD137" s="9">
        <v>1</v>
      </c>
      <c r="AE137" s="9">
        <v>1</v>
      </c>
      <c r="AF137" s="17">
        <f t="shared" si="27"/>
        <v>3</v>
      </c>
      <c r="AG137" s="1">
        <f t="shared" si="28"/>
        <v>9</v>
      </c>
      <c r="AH137" s="10">
        <v>1</v>
      </c>
      <c r="AI137" s="10">
        <v>1</v>
      </c>
      <c r="AJ137" s="10">
        <v>0</v>
      </c>
      <c r="AK137" s="27">
        <f t="shared" si="29"/>
        <v>2</v>
      </c>
      <c r="AL137" s="1">
        <f t="shared" si="30"/>
        <v>8</v>
      </c>
      <c r="AM137" s="11">
        <v>1</v>
      </c>
      <c r="AN137" s="11">
        <v>1</v>
      </c>
      <c r="AO137" s="26">
        <f t="shared" si="31"/>
        <v>2</v>
      </c>
      <c r="AP137" s="1">
        <f t="shared" si="32"/>
        <v>12</v>
      </c>
      <c r="AQ137" s="1">
        <f t="shared" si="33"/>
        <v>12</v>
      </c>
      <c r="AR137" s="12">
        <v>239108</v>
      </c>
      <c r="AS137" s="59" t="str">
        <f t="shared" si="25"/>
        <v>Alerte</v>
      </c>
      <c r="AT137" s="58" t="s">
        <v>516</v>
      </c>
    </row>
    <row r="138" spans="1:46" s="2" customFormat="1" ht="30" hidden="1" x14ac:dyDescent="0.25">
      <c r="A138" s="3" t="s">
        <v>480</v>
      </c>
      <c r="B138" s="3" t="s">
        <v>42</v>
      </c>
      <c r="C138" s="3" t="s">
        <v>74</v>
      </c>
      <c r="D138" s="3" t="s">
        <v>79</v>
      </c>
      <c r="E138" s="4" t="s">
        <v>481</v>
      </c>
      <c r="F138" s="5">
        <v>0</v>
      </c>
      <c r="G138" s="5">
        <v>0</v>
      </c>
      <c r="H138" s="5">
        <v>1</v>
      </c>
      <c r="I138" s="5">
        <v>0</v>
      </c>
      <c r="J138" s="5">
        <v>1</v>
      </c>
      <c r="K138" s="5">
        <v>0</v>
      </c>
      <c r="L138" s="5">
        <v>1</v>
      </c>
      <c r="M138" s="5">
        <v>0</v>
      </c>
      <c r="N138" s="5">
        <v>0</v>
      </c>
      <c r="O138" s="5">
        <v>0</v>
      </c>
      <c r="P138" s="5">
        <v>0</v>
      </c>
      <c r="Q138" s="5">
        <v>0</v>
      </c>
      <c r="R138" s="5">
        <v>0</v>
      </c>
      <c r="S138" s="227">
        <v>0.56999999999999995</v>
      </c>
      <c r="T138" s="227" t="str">
        <f t="shared" si="26"/>
        <v>Isolée</v>
      </c>
      <c r="U138" s="6" t="s">
        <v>46</v>
      </c>
      <c r="V138" s="6" t="s">
        <v>46</v>
      </c>
      <c r="W138" s="7"/>
      <c r="X138" s="7">
        <v>2017</v>
      </c>
      <c r="Y138" s="7" t="s">
        <v>10</v>
      </c>
      <c r="Z138" s="6" t="s">
        <v>46</v>
      </c>
      <c r="AA138" s="6" t="s">
        <v>48</v>
      </c>
      <c r="AB138" s="8">
        <v>3</v>
      </c>
      <c r="AC138" s="8">
        <v>2</v>
      </c>
      <c r="AD138" s="9">
        <v>1</v>
      </c>
      <c r="AE138" s="9">
        <v>1</v>
      </c>
      <c r="AF138" s="17">
        <f t="shared" si="27"/>
        <v>7</v>
      </c>
      <c r="AG138" s="1">
        <f t="shared" si="28"/>
        <v>21</v>
      </c>
      <c r="AH138" s="10">
        <v>1</v>
      </c>
      <c r="AI138" s="10">
        <v>1</v>
      </c>
      <c r="AJ138" s="10">
        <v>0</v>
      </c>
      <c r="AK138" s="27">
        <f t="shared" si="29"/>
        <v>2</v>
      </c>
      <c r="AL138" s="1">
        <f t="shared" si="30"/>
        <v>8</v>
      </c>
      <c r="AM138" s="11">
        <v>1</v>
      </c>
      <c r="AN138" s="11">
        <v>1</v>
      </c>
      <c r="AO138" s="26">
        <f t="shared" si="31"/>
        <v>2</v>
      </c>
      <c r="AP138" s="1">
        <f t="shared" si="32"/>
        <v>12</v>
      </c>
      <c r="AQ138" s="1">
        <f t="shared" si="33"/>
        <v>21</v>
      </c>
      <c r="AR138" s="12">
        <v>714610</v>
      </c>
      <c r="AS138" s="59" t="str">
        <f t="shared" si="25"/>
        <v>Alerte</v>
      </c>
      <c r="AT138" s="58" t="s">
        <v>515</v>
      </c>
    </row>
    <row r="139" spans="1:46" s="2" customFormat="1" ht="30" hidden="1" x14ac:dyDescent="0.25">
      <c r="A139" s="17"/>
      <c r="B139" s="3" t="s">
        <v>421</v>
      </c>
      <c r="C139" s="3" t="s">
        <v>422</v>
      </c>
      <c r="D139" s="3" t="s">
        <v>423</v>
      </c>
      <c r="E139" s="4" t="s">
        <v>429</v>
      </c>
      <c r="F139" s="5">
        <v>0</v>
      </c>
      <c r="G139" s="5">
        <v>1</v>
      </c>
      <c r="H139" s="5">
        <v>1</v>
      </c>
      <c r="I139" s="5">
        <v>1</v>
      </c>
      <c r="J139" s="5">
        <v>1</v>
      </c>
      <c r="K139" s="5">
        <v>1</v>
      </c>
      <c r="L139" s="5">
        <v>1</v>
      </c>
      <c r="M139" s="5">
        <v>1</v>
      </c>
      <c r="N139" s="5">
        <v>0</v>
      </c>
      <c r="O139" s="5">
        <v>1</v>
      </c>
      <c r="P139" s="5">
        <v>1</v>
      </c>
      <c r="Q139" s="5">
        <v>1</v>
      </c>
      <c r="R139" s="5">
        <v>1</v>
      </c>
      <c r="S139" s="227">
        <v>1.59</v>
      </c>
      <c r="T139" s="227" t="str">
        <f t="shared" si="26"/>
        <v>Isolée</v>
      </c>
      <c r="U139" s="6" t="s">
        <v>46</v>
      </c>
      <c r="V139" s="6" t="s">
        <v>46</v>
      </c>
      <c r="W139" s="7"/>
      <c r="X139" s="7">
        <v>2013</v>
      </c>
      <c r="Y139" s="7" t="s">
        <v>15</v>
      </c>
      <c r="Z139" s="6" t="s">
        <v>46</v>
      </c>
      <c r="AA139" s="6" t="s">
        <v>48</v>
      </c>
      <c r="AB139" s="8">
        <v>3</v>
      </c>
      <c r="AC139" s="8">
        <v>1</v>
      </c>
      <c r="AD139" s="9">
        <v>1</v>
      </c>
      <c r="AE139" s="9">
        <v>2</v>
      </c>
      <c r="AF139" s="17">
        <f t="shared" si="27"/>
        <v>7</v>
      </c>
      <c r="AG139" s="1">
        <f t="shared" si="28"/>
        <v>21</v>
      </c>
      <c r="AH139" s="10">
        <v>1</v>
      </c>
      <c r="AI139" s="10">
        <v>1</v>
      </c>
      <c r="AJ139" s="10">
        <v>0</v>
      </c>
      <c r="AK139" s="27">
        <f t="shared" si="29"/>
        <v>2</v>
      </c>
      <c r="AL139" s="1">
        <f t="shared" si="30"/>
        <v>8</v>
      </c>
      <c r="AM139" s="11">
        <v>1</v>
      </c>
      <c r="AN139" s="11">
        <v>1</v>
      </c>
      <c r="AO139" s="26">
        <f t="shared" si="31"/>
        <v>2</v>
      </c>
      <c r="AP139" s="1">
        <f t="shared" si="32"/>
        <v>12</v>
      </c>
      <c r="AQ139" s="1">
        <f t="shared" si="33"/>
        <v>21</v>
      </c>
      <c r="AR139" s="12">
        <v>823078</v>
      </c>
      <c r="AS139" s="59" t="str">
        <f t="shared" si="25"/>
        <v>Alerte</v>
      </c>
      <c r="AT139" s="58" t="s">
        <v>515</v>
      </c>
    </row>
    <row r="140" spans="1:46" s="2" customFormat="1" ht="30" hidden="1" x14ac:dyDescent="0.25">
      <c r="A140" s="17"/>
      <c r="B140" s="3" t="s">
        <v>168</v>
      </c>
      <c r="C140" s="3" t="s">
        <v>169</v>
      </c>
      <c r="D140" s="3" t="s">
        <v>188</v>
      </c>
      <c r="E140" s="4" t="s">
        <v>224</v>
      </c>
      <c r="F140" s="5">
        <v>0</v>
      </c>
      <c r="G140" s="5">
        <v>0</v>
      </c>
      <c r="H140" s="5">
        <v>0</v>
      </c>
      <c r="I140" s="5">
        <v>0</v>
      </c>
      <c r="J140" s="5">
        <v>1</v>
      </c>
      <c r="K140" s="5">
        <v>0</v>
      </c>
      <c r="L140" s="5">
        <v>0</v>
      </c>
      <c r="M140" s="5">
        <v>0</v>
      </c>
      <c r="N140" s="5">
        <v>0</v>
      </c>
      <c r="O140" s="5">
        <v>0</v>
      </c>
      <c r="P140" s="5">
        <v>0</v>
      </c>
      <c r="Q140" s="5">
        <v>0</v>
      </c>
      <c r="R140" s="5">
        <v>0</v>
      </c>
      <c r="S140" s="227">
        <v>0.03</v>
      </c>
      <c r="T140" s="227" t="str">
        <f t="shared" si="26"/>
        <v>Isolée</v>
      </c>
      <c r="U140" s="6" t="s">
        <v>46</v>
      </c>
      <c r="V140" s="6" t="s">
        <v>46</v>
      </c>
      <c r="W140" s="7"/>
      <c r="X140" s="7">
        <v>2002</v>
      </c>
      <c r="Y140" s="7" t="s">
        <v>12</v>
      </c>
      <c r="Z140" s="6" t="s">
        <v>46</v>
      </c>
      <c r="AA140" s="6" t="s">
        <v>48</v>
      </c>
      <c r="AB140" s="8">
        <v>1</v>
      </c>
      <c r="AC140" s="9">
        <v>1</v>
      </c>
      <c r="AD140" s="9">
        <v>1</v>
      </c>
      <c r="AE140" s="9">
        <v>1</v>
      </c>
      <c r="AF140" s="17">
        <f t="shared" si="27"/>
        <v>4</v>
      </c>
      <c r="AG140" s="1">
        <f t="shared" si="28"/>
        <v>12</v>
      </c>
      <c r="AH140" s="10">
        <v>1</v>
      </c>
      <c r="AI140" s="10">
        <v>1</v>
      </c>
      <c r="AJ140" s="10">
        <v>0</v>
      </c>
      <c r="AK140" s="27">
        <f t="shared" si="29"/>
        <v>2</v>
      </c>
      <c r="AL140" s="1">
        <f t="shared" si="30"/>
        <v>8</v>
      </c>
      <c r="AM140" s="11">
        <v>1</v>
      </c>
      <c r="AN140" s="11">
        <v>1</v>
      </c>
      <c r="AO140" s="26">
        <f t="shared" si="31"/>
        <v>2</v>
      </c>
      <c r="AP140" s="1">
        <f t="shared" si="32"/>
        <v>12</v>
      </c>
      <c r="AQ140" s="1">
        <f t="shared" si="33"/>
        <v>12</v>
      </c>
      <c r="AR140" s="12">
        <v>244224</v>
      </c>
      <c r="AS140" s="59" t="str">
        <f t="shared" si="25"/>
        <v>Alerte</v>
      </c>
      <c r="AT140" s="58" t="s">
        <v>515</v>
      </c>
    </row>
    <row r="141" spans="1:46" s="2" customFormat="1" ht="30" hidden="1" x14ac:dyDescent="0.25">
      <c r="A141" s="3" t="s">
        <v>150</v>
      </c>
      <c r="B141" s="3" t="s">
        <v>42</v>
      </c>
      <c r="C141" s="3" t="s">
        <v>122</v>
      </c>
      <c r="D141" s="3" t="s">
        <v>151</v>
      </c>
      <c r="E141" s="4" t="s">
        <v>152</v>
      </c>
      <c r="F141" s="5">
        <v>1</v>
      </c>
      <c r="G141" s="5">
        <v>1</v>
      </c>
      <c r="H141" s="5">
        <v>1</v>
      </c>
      <c r="I141" s="5">
        <v>1</v>
      </c>
      <c r="J141" s="5">
        <v>1</v>
      </c>
      <c r="K141" s="5">
        <v>1</v>
      </c>
      <c r="L141" s="5">
        <v>1</v>
      </c>
      <c r="M141" s="5">
        <v>1</v>
      </c>
      <c r="N141" s="5">
        <v>1</v>
      </c>
      <c r="O141" s="5">
        <v>1</v>
      </c>
      <c r="P141" s="5">
        <v>1</v>
      </c>
      <c r="Q141" s="5">
        <v>1</v>
      </c>
      <c r="R141" s="5">
        <v>1</v>
      </c>
      <c r="S141" s="227">
        <v>9.19</v>
      </c>
      <c r="T141" s="227" t="str">
        <f t="shared" si="26"/>
        <v>Localisée</v>
      </c>
      <c r="U141" s="6" t="s">
        <v>46</v>
      </c>
      <c r="V141" s="6" t="s">
        <v>46</v>
      </c>
      <c r="W141" s="7"/>
      <c r="X141" s="16">
        <v>1979</v>
      </c>
      <c r="Y141" s="16" t="s">
        <v>153</v>
      </c>
      <c r="Z141" s="6" t="s">
        <v>46</v>
      </c>
      <c r="AA141" s="6" t="s">
        <v>48</v>
      </c>
      <c r="AB141" s="8">
        <v>2</v>
      </c>
      <c r="AC141" s="8">
        <v>3</v>
      </c>
      <c r="AD141" s="9">
        <v>3</v>
      </c>
      <c r="AE141" s="9">
        <v>1</v>
      </c>
      <c r="AF141" s="17">
        <f t="shared" si="27"/>
        <v>9</v>
      </c>
      <c r="AG141" s="1">
        <f t="shared" si="28"/>
        <v>27</v>
      </c>
      <c r="AH141" s="10">
        <v>1</v>
      </c>
      <c r="AI141" s="10">
        <v>1</v>
      </c>
      <c r="AJ141" s="10">
        <v>3</v>
      </c>
      <c r="AK141" s="27">
        <f t="shared" si="29"/>
        <v>5</v>
      </c>
      <c r="AL141" s="1">
        <f t="shared" si="30"/>
        <v>20</v>
      </c>
      <c r="AM141" s="14">
        <v>1</v>
      </c>
      <c r="AN141" s="14">
        <v>3</v>
      </c>
      <c r="AO141" s="26">
        <f t="shared" si="31"/>
        <v>4</v>
      </c>
      <c r="AP141" s="1">
        <f t="shared" si="32"/>
        <v>24</v>
      </c>
      <c r="AQ141" s="1">
        <f t="shared" si="33"/>
        <v>27</v>
      </c>
      <c r="AR141" s="12">
        <v>67804</v>
      </c>
      <c r="AS141" s="59" t="str">
        <f t="shared" si="25"/>
        <v>Modérée</v>
      </c>
      <c r="AT141" s="58" t="s">
        <v>515</v>
      </c>
    </row>
    <row r="142" spans="1:46" s="2" customFormat="1" ht="30" hidden="1" x14ac:dyDescent="0.25">
      <c r="A142" s="3" t="s">
        <v>66</v>
      </c>
      <c r="B142" s="3" t="s">
        <v>42</v>
      </c>
      <c r="C142" s="3" t="s">
        <v>43</v>
      </c>
      <c r="D142" s="3" t="s">
        <v>61</v>
      </c>
      <c r="E142" s="4" t="s">
        <v>67</v>
      </c>
      <c r="F142" s="5">
        <v>1</v>
      </c>
      <c r="G142" s="5">
        <v>1</v>
      </c>
      <c r="H142" s="5">
        <v>1</v>
      </c>
      <c r="I142" s="5">
        <v>1</v>
      </c>
      <c r="J142" s="5">
        <v>1</v>
      </c>
      <c r="K142" s="5">
        <v>1</v>
      </c>
      <c r="L142" s="5">
        <v>1</v>
      </c>
      <c r="M142" s="5">
        <v>1</v>
      </c>
      <c r="N142" s="5">
        <v>1</v>
      </c>
      <c r="O142" s="5">
        <v>1</v>
      </c>
      <c r="P142" s="5">
        <v>1</v>
      </c>
      <c r="Q142" s="5">
        <v>1</v>
      </c>
      <c r="R142" s="5">
        <v>1</v>
      </c>
      <c r="S142" s="227">
        <v>8.68</v>
      </c>
      <c r="T142" s="227" t="str">
        <f t="shared" si="26"/>
        <v>Localisée</v>
      </c>
      <c r="U142" s="6" t="s">
        <v>46</v>
      </c>
      <c r="V142" s="6" t="s">
        <v>46</v>
      </c>
      <c r="W142" s="7"/>
      <c r="X142" s="7">
        <v>1979</v>
      </c>
      <c r="Y142" s="7" t="s">
        <v>18</v>
      </c>
      <c r="Z142" s="6" t="s">
        <v>46</v>
      </c>
      <c r="AA142" s="6" t="s">
        <v>48</v>
      </c>
      <c r="AB142" s="8">
        <v>3</v>
      </c>
      <c r="AC142" s="8">
        <v>3</v>
      </c>
      <c r="AD142" s="9">
        <v>2</v>
      </c>
      <c r="AE142" s="9">
        <v>3</v>
      </c>
      <c r="AF142" s="17">
        <f t="shared" si="27"/>
        <v>11</v>
      </c>
      <c r="AG142" s="1">
        <f t="shared" si="28"/>
        <v>33</v>
      </c>
      <c r="AH142" s="10">
        <v>3</v>
      </c>
      <c r="AI142" s="10">
        <v>2</v>
      </c>
      <c r="AJ142" s="10">
        <v>3</v>
      </c>
      <c r="AK142" s="27">
        <f t="shared" si="29"/>
        <v>8</v>
      </c>
      <c r="AL142" s="1">
        <f t="shared" si="30"/>
        <v>32</v>
      </c>
      <c r="AM142" s="11">
        <v>2</v>
      </c>
      <c r="AN142" s="11">
        <v>3</v>
      </c>
      <c r="AO142" s="26">
        <f t="shared" si="31"/>
        <v>5</v>
      </c>
      <c r="AP142" s="1">
        <f t="shared" si="32"/>
        <v>30</v>
      </c>
      <c r="AQ142" s="1">
        <f t="shared" si="33"/>
        <v>33</v>
      </c>
      <c r="AR142" s="12">
        <v>61448</v>
      </c>
      <c r="AS142" s="59" t="str">
        <f t="shared" si="25"/>
        <v>Emergente</v>
      </c>
      <c r="AT142" s="58" t="s">
        <v>515</v>
      </c>
    </row>
    <row r="143" spans="1:46" s="2" customFormat="1" ht="36.75" hidden="1" customHeight="1" x14ac:dyDescent="0.25">
      <c r="A143" s="3" t="s">
        <v>302</v>
      </c>
      <c r="B143" s="3" t="s">
        <v>168</v>
      </c>
      <c r="C143" s="3" t="s">
        <v>299</v>
      </c>
      <c r="D143" s="3" t="s">
        <v>300</v>
      </c>
      <c r="E143" s="4" t="s">
        <v>303</v>
      </c>
      <c r="F143" s="5">
        <v>0</v>
      </c>
      <c r="G143" s="5">
        <v>1</v>
      </c>
      <c r="H143" s="5">
        <v>1</v>
      </c>
      <c r="I143" s="5">
        <v>0</v>
      </c>
      <c r="J143" s="5">
        <v>0</v>
      </c>
      <c r="K143" s="5">
        <v>1</v>
      </c>
      <c r="L143" s="5">
        <v>1</v>
      </c>
      <c r="M143" s="5">
        <v>0</v>
      </c>
      <c r="N143" s="5">
        <v>1</v>
      </c>
      <c r="O143" s="5">
        <v>1</v>
      </c>
      <c r="P143" s="5">
        <v>0</v>
      </c>
      <c r="Q143" s="5">
        <v>1</v>
      </c>
      <c r="R143" s="5">
        <v>1</v>
      </c>
      <c r="S143" s="227">
        <v>1.8</v>
      </c>
      <c r="T143" s="227" t="str">
        <f t="shared" si="26"/>
        <v>Isolée</v>
      </c>
      <c r="U143" s="6" t="s">
        <v>46</v>
      </c>
      <c r="V143" s="6" t="s">
        <v>46</v>
      </c>
      <c r="W143" s="7"/>
      <c r="X143" s="7">
        <v>1961</v>
      </c>
      <c r="Y143" s="7" t="s">
        <v>9</v>
      </c>
      <c r="Z143" s="6" t="s">
        <v>46</v>
      </c>
      <c r="AA143" s="6" t="s">
        <v>48</v>
      </c>
      <c r="AB143" s="8">
        <v>3</v>
      </c>
      <c r="AC143" s="9">
        <v>1</v>
      </c>
      <c r="AD143" s="9">
        <v>1</v>
      </c>
      <c r="AE143" s="9">
        <v>1</v>
      </c>
      <c r="AF143" s="17">
        <f t="shared" si="27"/>
        <v>6</v>
      </c>
      <c r="AG143" s="1">
        <f t="shared" si="28"/>
        <v>18</v>
      </c>
      <c r="AH143" s="10">
        <v>1</v>
      </c>
      <c r="AI143" s="10">
        <v>1</v>
      </c>
      <c r="AJ143" s="10">
        <v>0</v>
      </c>
      <c r="AK143" s="27">
        <f t="shared" si="29"/>
        <v>2</v>
      </c>
      <c r="AL143" s="1">
        <f t="shared" si="30"/>
        <v>8</v>
      </c>
      <c r="AM143" s="11">
        <v>1</v>
      </c>
      <c r="AN143" s="11">
        <v>1</v>
      </c>
      <c r="AO143" s="26">
        <f t="shared" si="31"/>
        <v>2</v>
      </c>
      <c r="AP143" s="1">
        <f t="shared" si="32"/>
        <v>12</v>
      </c>
      <c r="AQ143" s="1">
        <f t="shared" si="33"/>
        <v>18</v>
      </c>
      <c r="AR143" s="12">
        <v>1478</v>
      </c>
      <c r="AS143" s="59" t="str">
        <f t="shared" si="25"/>
        <v>Alerte</v>
      </c>
      <c r="AT143" s="58" t="s">
        <v>515</v>
      </c>
    </row>
    <row r="144" spans="1:46" s="2" customFormat="1" ht="45" hidden="1" x14ac:dyDescent="0.25">
      <c r="A144" s="3" t="s">
        <v>68</v>
      </c>
      <c r="B144" s="3" t="s">
        <v>42</v>
      </c>
      <c r="C144" s="3" t="s">
        <v>43</v>
      </c>
      <c r="D144" s="3" t="s">
        <v>44</v>
      </c>
      <c r="E144" s="4" t="s">
        <v>69</v>
      </c>
      <c r="F144" s="5">
        <v>1</v>
      </c>
      <c r="G144" s="5">
        <v>1</v>
      </c>
      <c r="H144" s="5">
        <v>1</v>
      </c>
      <c r="I144" s="5">
        <v>1</v>
      </c>
      <c r="J144" s="5">
        <v>1</v>
      </c>
      <c r="K144" s="5">
        <v>1</v>
      </c>
      <c r="L144" s="5">
        <v>1</v>
      </c>
      <c r="M144" s="5">
        <v>0</v>
      </c>
      <c r="N144" s="5">
        <v>1</v>
      </c>
      <c r="O144" s="5">
        <v>0</v>
      </c>
      <c r="P144" s="5">
        <v>0</v>
      </c>
      <c r="Q144" s="5">
        <v>0</v>
      </c>
      <c r="R144" s="5">
        <v>1</v>
      </c>
      <c r="S144" s="227">
        <v>1.02</v>
      </c>
      <c r="T144" s="227" t="str">
        <f t="shared" si="26"/>
        <v>Isolée</v>
      </c>
      <c r="U144" s="6" t="s">
        <v>46</v>
      </c>
      <c r="V144" s="6" t="s">
        <v>46</v>
      </c>
      <c r="W144" s="7"/>
      <c r="X144" s="7">
        <v>1956</v>
      </c>
      <c r="Y144" s="7" t="s">
        <v>70</v>
      </c>
      <c r="Z144" s="6" t="s">
        <v>46</v>
      </c>
      <c r="AA144" s="6" t="s">
        <v>48</v>
      </c>
      <c r="AB144" s="8">
        <v>1</v>
      </c>
      <c r="AC144" s="8">
        <v>2</v>
      </c>
      <c r="AD144" s="9">
        <v>2</v>
      </c>
      <c r="AE144" s="9">
        <v>1</v>
      </c>
      <c r="AF144" s="17">
        <f t="shared" si="27"/>
        <v>6</v>
      </c>
      <c r="AG144" s="1">
        <f t="shared" si="28"/>
        <v>18</v>
      </c>
      <c r="AH144" s="10">
        <v>1</v>
      </c>
      <c r="AI144" s="10">
        <v>1</v>
      </c>
      <c r="AJ144" s="10">
        <v>1</v>
      </c>
      <c r="AK144" s="27">
        <f t="shared" si="29"/>
        <v>3</v>
      </c>
      <c r="AL144" s="1">
        <f t="shared" si="30"/>
        <v>12</v>
      </c>
      <c r="AM144" s="11">
        <v>1</v>
      </c>
      <c r="AN144" s="11">
        <v>1</v>
      </c>
      <c r="AO144" s="26">
        <f t="shared" si="31"/>
        <v>2</v>
      </c>
      <c r="AP144" s="1">
        <f t="shared" si="32"/>
        <v>12</v>
      </c>
      <c r="AQ144" s="1">
        <f t="shared" si="33"/>
        <v>18</v>
      </c>
      <c r="AR144" s="12">
        <v>199194</v>
      </c>
      <c r="AS144" s="59" t="str">
        <f t="shared" si="25"/>
        <v>Alerte</v>
      </c>
      <c r="AT144" s="58" t="s">
        <v>515</v>
      </c>
    </row>
    <row r="145" spans="1:46" s="2" customFormat="1" ht="30" hidden="1" x14ac:dyDescent="0.25">
      <c r="A145" s="3" t="s">
        <v>154</v>
      </c>
      <c r="B145" s="3" t="s">
        <v>42</v>
      </c>
      <c r="C145" s="3" t="s">
        <v>122</v>
      </c>
      <c r="D145" s="3" t="s">
        <v>129</v>
      </c>
      <c r="E145" s="4" t="s">
        <v>155</v>
      </c>
      <c r="F145" s="5">
        <v>0</v>
      </c>
      <c r="G145" s="5">
        <v>0</v>
      </c>
      <c r="H145" s="5">
        <v>0</v>
      </c>
      <c r="I145" s="5">
        <v>1</v>
      </c>
      <c r="J145" s="5">
        <v>1</v>
      </c>
      <c r="K145" s="5">
        <v>0</v>
      </c>
      <c r="L145" s="5">
        <v>1</v>
      </c>
      <c r="M145" s="5">
        <v>1</v>
      </c>
      <c r="N145" s="5">
        <v>1</v>
      </c>
      <c r="O145" s="5">
        <v>0</v>
      </c>
      <c r="P145" s="5">
        <v>1</v>
      </c>
      <c r="Q145" s="5">
        <v>1</v>
      </c>
      <c r="R145" s="5">
        <v>0</v>
      </c>
      <c r="S145" s="227">
        <v>1.17</v>
      </c>
      <c r="T145" s="227" t="str">
        <f t="shared" si="26"/>
        <v>Isolée</v>
      </c>
      <c r="U145" s="6" t="s">
        <v>46</v>
      </c>
      <c r="V145" s="6" t="s">
        <v>46</v>
      </c>
      <c r="W145" s="7"/>
      <c r="X145" s="16">
        <v>1980</v>
      </c>
      <c r="Y145" s="16" t="s">
        <v>11</v>
      </c>
      <c r="Z145" s="6" t="s">
        <v>46</v>
      </c>
      <c r="AA145" s="6" t="s">
        <v>48</v>
      </c>
      <c r="AB145" s="8">
        <v>1</v>
      </c>
      <c r="AC145" s="8">
        <v>3</v>
      </c>
      <c r="AD145" s="9">
        <v>1</v>
      </c>
      <c r="AE145" s="9">
        <v>1</v>
      </c>
      <c r="AF145" s="17">
        <f t="shared" si="27"/>
        <v>6</v>
      </c>
      <c r="AG145" s="1">
        <f t="shared" si="28"/>
        <v>18</v>
      </c>
      <c r="AH145" s="10">
        <v>1</v>
      </c>
      <c r="AI145" s="10">
        <v>1</v>
      </c>
      <c r="AJ145" s="10">
        <v>0</v>
      </c>
      <c r="AK145" s="27">
        <f t="shared" si="29"/>
        <v>2</v>
      </c>
      <c r="AL145" s="1">
        <f t="shared" si="30"/>
        <v>8</v>
      </c>
      <c r="AM145" s="11">
        <v>1</v>
      </c>
      <c r="AN145" s="11">
        <v>1</v>
      </c>
      <c r="AO145" s="26">
        <f t="shared" si="31"/>
        <v>2</v>
      </c>
      <c r="AP145" s="1">
        <f t="shared" si="32"/>
        <v>12</v>
      </c>
      <c r="AQ145" s="1">
        <f t="shared" si="33"/>
        <v>18</v>
      </c>
      <c r="AR145" s="12">
        <v>199188</v>
      </c>
      <c r="AS145" s="59" t="str">
        <f t="shared" si="25"/>
        <v>Alerte</v>
      </c>
      <c r="AT145" s="58" t="s">
        <v>515</v>
      </c>
    </row>
    <row r="146" spans="1:46" s="2" customFormat="1" ht="75" hidden="1" x14ac:dyDescent="0.25">
      <c r="A146" s="3" t="s">
        <v>344</v>
      </c>
      <c r="B146" s="3" t="s">
        <v>168</v>
      </c>
      <c r="C146" s="3" t="s">
        <v>310</v>
      </c>
      <c r="D146" s="3" t="s">
        <v>320</v>
      </c>
      <c r="E146" s="4" t="s">
        <v>345</v>
      </c>
      <c r="F146" s="5">
        <v>1</v>
      </c>
      <c r="G146" s="5">
        <v>1</v>
      </c>
      <c r="H146" s="5">
        <v>1</v>
      </c>
      <c r="I146" s="5">
        <v>1</v>
      </c>
      <c r="J146" s="5">
        <v>1</v>
      </c>
      <c r="K146" s="5">
        <v>1</v>
      </c>
      <c r="L146" s="5">
        <v>1</v>
      </c>
      <c r="M146" s="5">
        <v>1</v>
      </c>
      <c r="N146" s="5">
        <v>1</v>
      </c>
      <c r="O146" s="5">
        <v>1</v>
      </c>
      <c r="P146" s="5">
        <v>1</v>
      </c>
      <c r="Q146" s="5">
        <v>1</v>
      </c>
      <c r="R146" s="5">
        <v>1</v>
      </c>
      <c r="S146" s="227">
        <v>13.27</v>
      </c>
      <c r="T146" s="227" t="str">
        <f t="shared" si="26"/>
        <v>Etendue</v>
      </c>
      <c r="U146" s="6" t="s">
        <v>46</v>
      </c>
      <c r="V146" s="6" t="s">
        <v>46</v>
      </c>
      <c r="W146" s="7"/>
      <c r="X146" s="7">
        <v>1989</v>
      </c>
      <c r="Y146" s="7" t="s">
        <v>16</v>
      </c>
      <c r="Z146" s="6" t="s">
        <v>46</v>
      </c>
      <c r="AA146" s="6" t="s">
        <v>48</v>
      </c>
      <c r="AB146" s="8">
        <v>3</v>
      </c>
      <c r="AC146" s="8">
        <v>3</v>
      </c>
      <c r="AD146" s="9">
        <v>3</v>
      </c>
      <c r="AE146" s="9">
        <v>3</v>
      </c>
      <c r="AF146" s="17">
        <f t="shared" si="27"/>
        <v>12</v>
      </c>
      <c r="AG146" s="1">
        <f t="shared" si="28"/>
        <v>36</v>
      </c>
      <c r="AH146" s="10">
        <v>1</v>
      </c>
      <c r="AI146" s="10">
        <v>2</v>
      </c>
      <c r="AJ146" s="10">
        <v>3</v>
      </c>
      <c r="AK146" s="27">
        <f t="shared" si="29"/>
        <v>6</v>
      </c>
      <c r="AL146" s="1">
        <f t="shared" si="30"/>
        <v>24</v>
      </c>
      <c r="AM146" s="11">
        <v>1</v>
      </c>
      <c r="AN146" s="11">
        <v>1</v>
      </c>
      <c r="AO146" s="26">
        <f t="shared" si="31"/>
        <v>2</v>
      </c>
      <c r="AP146" s="1">
        <f t="shared" si="32"/>
        <v>12</v>
      </c>
      <c r="AQ146" s="1">
        <f t="shared" si="33"/>
        <v>36</v>
      </c>
      <c r="AR146" s="12">
        <v>162667</v>
      </c>
      <c r="AS146" s="59" t="str">
        <f t="shared" si="25"/>
        <v>Majeure</v>
      </c>
      <c r="AT146" s="58" t="s">
        <v>515</v>
      </c>
    </row>
    <row r="147" spans="1:46" s="2" customFormat="1" ht="45" hidden="1" x14ac:dyDescent="0.25">
      <c r="A147" s="3" t="s">
        <v>225</v>
      </c>
      <c r="B147" s="3" t="s">
        <v>168</v>
      </c>
      <c r="C147" s="3" t="s">
        <v>169</v>
      </c>
      <c r="D147" s="3" t="s">
        <v>188</v>
      </c>
      <c r="E147" s="4" t="s">
        <v>226</v>
      </c>
      <c r="F147" s="5">
        <v>0</v>
      </c>
      <c r="G147" s="5">
        <v>0</v>
      </c>
      <c r="H147" s="5">
        <v>0</v>
      </c>
      <c r="I147" s="5">
        <v>0</v>
      </c>
      <c r="J147" s="5">
        <v>0</v>
      </c>
      <c r="K147" s="5">
        <v>0</v>
      </c>
      <c r="L147" s="5">
        <v>1</v>
      </c>
      <c r="M147" s="5">
        <v>0</v>
      </c>
      <c r="N147" s="5">
        <v>0</v>
      </c>
      <c r="O147" s="5">
        <v>0</v>
      </c>
      <c r="P147" s="5">
        <v>1</v>
      </c>
      <c r="Q147" s="5">
        <v>1</v>
      </c>
      <c r="R147" s="5">
        <v>0</v>
      </c>
      <c r="S147" s="227">
        <v>0.33</v>
      </c>
      <c r="T147" s="227" t="str">
        <f t="shared" si="26"/>
        <v>Isolée</v>
      </c>
      <c r="U147" s="6" t="s">
        <v>46</v>
      </c>
      <c r="V147" s="6" t="s">
        <v>46</v>
      </c>
      <c r="W147" s="7"/>
      <c r="X147" s="7">
        <v>1998</v>
      </c>
      <c r="Y147" s="7" t="s">
        <v>18</v>
      </c>
      <c r="Z147" s="6" t="s">
        <v>46</v>
      </c>
      <c r="AA147" s="6" t="s">
        <v>48</v>
      </c>
      <c r="AB147" s="8">
        <v>2</v>
      </c>
      <c r="AC147" s="9">
        <v>1</v>
      </c>
      <c r="AD147" s="9">
        <v>1</v>
      </c>
      <c r="AE147" s="9">
        <v>1</v>
      </c>
      <c r="AF147" s="17">
        <f t="shared" si="27"/>
        <v>5</v>
      </c>
      <c r="AG147" s="1">
        <f t="shared" si="28"/>
        <v>15</v>
      </c>
      <c r="AH147" s="10">
        <v>1</v>
      </c>
      <c r="AI147" s="10">
        <v>1</v>
      </c>
      <c r="AJ147" s="10">
        <v>0</v>
      </c>
      <c r="AK147" s="27">
        <f t="shared" si="29"/>
        <v>2</v>
      </c>
      <c r="AL147" s="1">
        <f t="shared" si="30"/>
        <v>8</v>
      </c>
      <c r="AM147" s="11">
        <v>1</v>
      </c>
      <c r="AN147" s="11">
        <v>1</v>
      </c>
      <c r="AO147" s="26">
        <f t="shared" si="31"/>
        <v>2</v>
      </c>
      <c r="AP147" s="1">
        <f t="shared" si="32"/>
        <v>12</v>
      </c>
      <c r="AQ147" s="1">
        <f t="shared" si="33"/>
        <v>15</v>
      </c>
      <c r="AR147" s="12">
        <v>244704</v>
      </c>
      <c r="AS147" s="59" t="str">
        <f t="shared" si="25"/>
        <v>Alerte</v>
      </c>
      <c r="AT147" s="58" t="s">
        <v>515</v>
      </c>
    </row>
    <row r="148" spans="1:46" s="2" customFormat="1" ht="30" x14ac:dyDescent="0.25">
      <c r="A148" s="3" t="s">
        <v>346</v>
      </c>
      <c r="B148" s="3" t="s">
        <v>168</v>
      </c>
      <c r="C148" s="3" t="s">
        <v>307</v>
      </c>
      <c r="D148" s="3" t="s">
        <v>347</v>
      </c>
      <c r="E148" s="4" t="s">
        <v>348</v>
      </c>
      <c r="F148" s="5">
        <v>0</v>
      </c>
      <c r="G148" s="5">
        <v>0</v>
      </c>
      <c r="H148" s="5">
        <v>1</v>
      </c>
      <c r="I148" s="5">
        <v>0</v>
      </c>
      <c r="J148" s="5">
        <v>0</v>
      </c>
      <c r="K148" s="5">
        <v>0</v>
      </c>
      <c r="L148" s="5">
        <v>0</v>
      </c>
      <c r="M148" s="5">
        <v>0</v>
      </c>
      <c r="N148" s="5">
        <v>0</v>
      </c>
      <c r="O148" s="5">
        <v>0</v>
      </c>
      <c r="P148" s="5">
        <v>0</v>
      </c>
      <c r="Q148" s="5">
        <v>0</v>
      </c>
      <c r="R148" s="5">
        <v>0</v>
      </c>
      <c r="S148" s="227">
        <v>0.36</v>
      </c>
      <c r="T148" s="227" t="str">
        <f t="shared" si="26"/>
        <v>Isolée</v>
      </c>
      <c r="U148" s="6" t="s">
        <v>46</v>
      </c>
      <c r="V148" s="6" t="s">
        <v>46</v>
      </c>
      <c r="W148" s="7"/>
      <c r="X148" s="7">
        <v>1985</v>
      </c>
      <c r="Y148" s="7" t="s">
        <v>349</v>
      </c>
      <c r="Z148" s="6" t="s">
        <v>46</v>
      </c>
      <c r="AA148" s="6" t="s">
        <v>48</v>
      </c>
      <c r="AB148" s="8">
        <v>1</v>
      </c>
      <c r="AC148" s="8">
        <v>2</v>
      </c>
      <c r="AD148" s="9">
        <v>2</v>
      </c>
      <c r="AE148" s="9">
        <v>1</v>
      </c>
      <c r="AF148" s="17">
        <f t="shared" si="27"/>
        <v>6</v>
      </c>
      <c r="AG148" s="1">
        <f t="shared" si="28"/>
        <v>18</v>
      </c>
      <c r="AH148" s="10">
        <v>3</v>
      </c>
      <c r="AI148" s="10">
        <v>1</v>
      </c>
      <c r="AJ148" s="10">
        <v>0</v>
      </c>
      <c r="AK148" s="27">
        <f t="shared" si="29"/>
        <v>4</v>
      </c>
      <c r="AL148" s="1">
        <f t="shared" si="30"/>
        <v>16</v>
      </c>
      <c r="AM148" s="11">
        <v>3</v>
      </c>
      <c r="AN148" s="11">
        <v>3</v>
      </c>
      <c r="AO148" s="26">
        <f t="shared" si="31"/>
        <v>6</v>
      </c>
      <c r="AP148" s="1">
        <f t="shared" si="32"/>
        <v>36</v>
      </c>
      <c r="AQ148" s="1">
        <f t="shared" si="33"/>
        <v>36</v>
      </c>
      <c r="AR148" s="12">
        <v>2407724</v>
      </c>
      <c r="AS148" s="59" t="str">
        <f t="shared" ref="AS148:AS180" si="34">IF(AND(AQ148&lt;=30,T148="Isolée"),"Alerte",(IF(AND(AQ148&lt;=24,T148="Localisée"),"Alerte",(IF(AND(AQ148&gt;30,T148="Isolée"),"Emergente",(IF(AND(AQ148&gt;30,T148="Localisée"),"Emergente",(IF(AND(AQ148&lt;=24,T148="Etendue"),"Non EEE",(IF(AND(AQ148&gt;30,T148="Etendue"),"Majeure",(IF(AND(AQ148&lt;=30,T148="Etendue"),"Modérée",(IF(AND(AQ148&lt;=30,T148="Localisée"),"Modérée")))))))))))))))</f>
        <v>Emergente</v>
      </c>
      <c r="AT148" s="58" t="s">
        <v>516</v>
      </c>
    </row>
    <row r="149" spans="1:46" s="2" customFormat="1" ht="30" hidden="1" x14ac:dyDescent="0.25">
      <c r="A149" s="17"/>
      <c r="B149" s="3" t="s">
        <v>421</v>
      </c>
      <c r="C149" s="3" t="s">
        <v>422</v>
      </c>
      <c r="D149" s="3" t="s">
        <v>423</v>
      </c>
      <c r="E149" s="4" t="s">
        <v>430</v>
      </c>
      <c r="F149" s="5">
        <v>0</v>
      </c>
      <c r="G149" s="5">
        <v>0</v>
      </c>
      <c r="H149" s="5">
        <v>1</v>
      </c>
      <c r="I149" s="5">
        <v>0</v>
      </c>
      <c r="J149" s="5">
        <v>1</v>
      </c>
      <c r="K149" s="5">
        <v>0</v>
      </c>
      <c r="L149" s="5">
        <v>0</v>
      </c>
      <c r="M149" s="5">
        <v>0</v>
      </c>
      <c r="N149" s="5">
        <v>0</v>
      </c>
      <c r="O149" s="5">
        <v>0</v>
      </c>
      <c r="P149" s="5">
        <v>0</v>
      </c>
      <c r="Q149" s="5">
        <v>0</v>
      </c>
      <c r="R149" s="5">
        <v>0</v>
      </c>
      <c r="S149" s="227">
        <v>0.12</v>
      </c>
      <c r="T149" s="227" t="str">
        <f t="shared" si="26"/>
        <v>Isolée</v>
      </c>
      <c r="U149" s="6" t="s">
        <v>46</v>
      </c>
      <c r="V149" s="6" t="s">
        <v>46</v>
      </c>
      <c r="W149" s="7"/>
      <c r="X149" s="7">
        <v>2013</v>
      </c>
      <c r="Y149" s="7" t="s">
        <v>12</v>
      </c>
      <c r="Z149" s="6" t="s">
        <v>46</v>
      </c>
      <c r="AA149" s="6" t="s">
        <v>48</v>
      </c>
      <c r="AB149" s="8">
        <v>2</v>
      </c>
      <c r="AC149" s="8">
        <v>1</v>
      </c>
      <c r="AD149" s="9">
        <v>1</v>
      </c>
      <c r="AE149" s="9">
        <v>2</v>
      </c>
      <c r="AF149" s="17">
        <f t="shared" si="27"/>
        <v>6</v>
      </c>
      <c r="AG149" s="1">
        <f t="shared" si="28"/>
        <v>18</v>
      </c>
      <c r="AH149" s="10">
        <v>1</v>
      </c>
      <c r="AI149" s="10">
        <v>1</v>
      </c>
      <c r="AJ149" s="10">
        <v>0</v>
      </c>
      <c r="AK149" s="27">
        <f t="shared" si="29"/>
        <v>2</v>
      </c>
      <c r="AL149" s="1">
        <f t="shared" si="30"/>
        <v>8</v>
      </c>
      <c r="AM149" s="11">
        <v>1</v>
      </c>
      <c r="AN149" s="11">
        <v>1</v>
      </c>
      <c r="AO149" s="26">
        <f t="shared" si="31"/>
        <v>2</v>
      </c>
      <c r="AP149" s="1">
        <f t="shared" si="32"/>
        <v>12</v>
      </c>
      <c r="AQ149" s="1">
        <f t="shared" si="33"/>
        <v>18</v>
      </c>
      <c r="AR149" s="12">
        <v>837522</v>
      </c>
      <c r="AS149" s="59" t="str">
        <f t="shared" si="34"/>
        <v>Alerte</v>
      </c>
      <c r="AT149" s="58" t="s">
        <v>515</v>
      </c>
    </row>
    <row r="150" spans="1:46" s="2" customFormat="1" ht="30" hidden="1" x14ac:dyDescent="0.25">
      <c r="A150" s="3" t="s">
        <v>49</v>
      </c>
      <c r="B150" s="3" t="s">
        <v>168</v>
      </c>
      <c r="C150" s="3" t="s">
        <v>310</v>
      </c>
      <c r="D150" s="3" t="s">
        <v>332</v>
      </c>
      <c r="E150" s="4" t="s">
        <v>350</v>
      </c>
      <c r="F150" s="5">
        <v>0</v>
      </c>
      <c r="G150" s="5">
        <v>0</v>
      </c>
      <c r="H150" s="5">
        <v>1</v>
      </c>
      <c r="I150" s="5">
        <v>0</v>
      </c>
      <c r="J150" s="5">
        <v>0</v>
      </c>
      <c r="K150" s="5">
        <v>0</v>
      </c>
      <c r="L150" s="5">
        <v>0</v>
      </c>
      <c r="M150" s="5">
        <v>0</v>
      </c>
      <c r="N150" s="5">
        <v>0</v>
      </c>
      <c r="O150" s="5">
        <v>0</v>
      </c>
      <c r="P150" s="5">
        <v>0</v>
      </c>
      <c r="Q150" s="5">
        <v>0</v>
      </c>
      <c r="R150" s="5">
        <v>0</v>
      </c>
      <c r="S150" s="227">
        <v>0.36</v>
      </c>
      <c r="T150" s="227" t="str">
        <f t="shared" si="26"/>
        <v>Isolée</v>
      </c>
      <c r="U150" s="6" t="s">
        <v>46</v>
      </c>
      <c r="V150" s="6" t="s">
        <v>46</v>
      </c>
      <c r="W150" s="7"/>
      <c r="X150" s="7">
        <v>2014</v>
      </c>
      <c r="Y150" s="7" t="s">
        <v>351</v>
      </c>
      <c r="Z150" s="6" t="s">
        <v>46</v>
      </c>
      <c r="AA150" s="6" t="s">
        <v>48</v>
      </c>
      <c r="AB150" s="8">
        <v>3</v>
      </c>
      <c r="AC150" s="8">
        <v>3</v>
      </c>
      <c r="AD150" s="9">
        <v>1</v>
      </c>
      <c r="AE150" s="9">
        <v>1</v>
      </c>
      <c r="AF150" s="17">
        <f t="shared" si="27"/>
        <v>8</v>
      </c>
      <c r="AG150" s="1">
        <f t="shared" si="28"/>
        <v>24</v>
      </c>
      <c r="AH150" s="10">
        <v>1</v>
      </c>
      <c r="AI150" s="10">
        <v>1</v>
      </c>
      <c r="AJ150" s="10">
        <v>0</v>
      </c>
      <c r="AK150" s="27">
        <f t="shared" si="29"/>
        <v>2</v>
      </c>
      <c r="AL150" s="1">
        <f t="shared" si="30"/>
        <v>8</v>
      </c>
      <c r="AM150" s="11">
        <v>1</v>
      </c>
      <c r="AN150" s="11">
        <v>1</v>
      </c>
      <c r="AO150" s="26">
        <f t="shared" si="31"/>
        <v>2</v>
      </c>
      <c r="AP150" s="1">
        <f t="shared" si="32"/>
        <v>12</v>
      </c>
      <c r="AQ150" s="1">
        <f t="shared" si="33"/>
        <v>24</v>
      </c>
      <c r="AR150" s="12">
        <v>647582</v>
      </c>
      <c r="AS150" s="59" t="str">
        <f t="shared" si="34"/>
        <v>Alerte</v>
      </c>
      <c r="AT150" s="58" t="s">
        <v>515</v>
      </c>
    </row>
    <row r="151" spans="1:46" s="2" customFormat="1" ht="30" hidden="1" x14ac:dyDescent="0.25">
      <c r="A151" s="3" t="s">
        <v>227</v>
      </c>
      <c r="B151" s="3" t="s">
        <v>168</v>
      </c>
      <c r="C151" s="3" t="s">
        <v>169</v>
      </c>
      <c r="D151" s="3" t="s">
        <v>188</v>
      </c>
      <c r="E151" s="4" t="s">
        <v>228</v>
      </c>
      <c r="F151" s="5">
        <v>0</v>
      </c>
      <c r="G151" s="5">
        <v>0</v>
      </c>
      <c r="H151" s="5">
        <v>0</v>
      </c>
      <c r="I151" s="5">
        <v>1</v>
      </c>
      <c r="J151" s="5">
        <v>0</v>
      </c>
      <c r="K151" s="5">
        <v>1</v>
      </c>
      <c r="L151" s="5">
        <v>1</v>
      </c>
      <c r="M151" s="5">
        <v>1</v>
      </c>
      <c r="N151" s="5">
        <v>0</v>
      </c>
      <c r="O151" s="5">
        <v>1</v>
      </c>
      <c r="P151" s="5">
        <v>1</v>
      </c>
      <c r="Q151" s="5">
        <v>0</v>
      </c>
      <c r="R151" s="5">
        <v>1</v>
      </c>
      <c r="S151" s="227">
        <v>0.18</v>
      </c>
      <c r="T151" s="227" t="str">
        <f t="shared" si="26"/>
        <v>Isolée</v>
      </c>
      <c r="U151" s="6" t="s">
        <v>46</v>
      </c>
      <c r="V151" s="6" t="s">
        <v>46</v>
      </c>
      <c r="W151" s="7"/>
      <c r="X151" s="7">
        <v>1983</v>
      </c>
      <c r="Y151" s="7" t="s">
        <v>17</v>
      </c>
      <c r="Z151" s="6" t="s">
        <v>46</v>
      </c>
      <c r="AA151" s="6" t="s">
        <v>48</v>
      </c>
      <c r="AB151" s="8">
        <v>2</v>
      </c>
      <c r="AC151" s="8">
        <v>2</v>
      </c>
      <c r="AD151" s="9">
        <v>1</v>
      </c>
      <c r="AE151" s="9">
        <v>1</v>
      </c>
      <c r="AF151" s="17">
        <f t="shared" si="27"/>
        <v>6</v>
      </c>
      <c r="AG151" s="1">
        <f t="shared" si="28"/>
        <v>18</v>
      </c>
      <c r="AH151" s="10">
        <v>1</v>
      </c>
      <c r="AI151" s="10">
        <v>1</v>
      </c>
      <c r="AJ151" s="10">
        <v>0</v>
      </c>
      <c r="AK151" s="27">
        <f t="shared" si="29"/>
        <v>2</v>
      </c>
      <c r="AL151" s="1">
        <f t="shared" si="30"/>
        <v>8</v>
      </c>
      <c r="AM151" s="11">
        <v>1</v>
      </c>
      <c r="AN151" s="11">
        <v>1</v>
      </c>
      <c r="AO151" s="26">
        <f t="shared" si="31"/>
        <v>2</v>
      </c>
      <c r="AP151" s="1">
        <f t="shared" si="32"/>
        <v>12</v>
      </c>
      <c r="AQ151" s="1">
        <f t="shared" si="33"/>
        <v>18</v>
      </c>
      <c r="AR151" s="12">
        <v>234671</v>
      </c>
      <c r="AS151" s="59" t="str">
        <f t="shared" si="34"/>
        <v>Alerte</v>
      </c>
      <c r="AT151" s="58" t="s">
        <v>515</v>
      </c>
    </row>
    <row r="152" spans="1:46" s="2" customFormat="1" hidden="1" x14ac:dyDescent="0.25">
      <c r="A152" s="17"/>
      <c r="B152" s="3" t="s">
        <v>168</v>
      </c>
      <c r="C152" s="3" t="s">
        <v>169</v>
      </c>
      <c r="D152" s="3" t="s">
        <v>188</v>
      </c>
      <c r="E152" s="4" t="s">
        <v>229</v>
      </c>
      <c r="F152" s="5">
        <v>0</v>
      </c>
      <c r="G152" s="5">
        <v>0</v>
      </c>
      <c r="H152" s="5">
        <v>0</v>
      </c>
      <c r="I152" s="5">
        <v>0</v>
      </c>
      <c r="J152" s="5">
        <v>0</v>
      </c>
      <c r="K152" s="5">
        <v>0</v>
      </c>
      <c r="L152" s="5">
        <v>1</v>
      </c>
      <c r="M152" s="5">
        <v>0</v>
      </c>
      <c r="N152" s="5">
        <v>0</v>
      </c>
      <c r="O152" s="5">
        <v>0</v>
      </c>
      <c r="P152" s="5">
        <v>0</v>
      </c>
      <c r="Q152" s="5">
        <v>1</v>
      </c>
      <c r="R152" s="5">
        <v>0</v>
      </c>
      <c r="S152" s="227">
        <v>0.24</v>
      </c>
      <c r="T152" s="227" t="str">
        <f t="shared" si="26"/>
        <v>Isolée</v>
      </c>
      <c r="U152" s="6" t="s">
        <v>46</v>
      </c>
      <c r="V152" s="6" t="s">
        <v>46</v>
      </c>
      <c r="W152" s="7"/>
      <c r="X152" s="7">
        <v>1999</v>
      </c>
      <c r="Y152" s="7" t="s">
        <v>172</v>
      </c>
      <c r="Z152" s="6" t="s">
        <v>46</v>
      </c>
      <c r="AA152" s="6" t="s">
        <v>48</v>
      </c>
      <c r="AB152" s="8">
        <v>1</v>
      </c>
      <c r="AC152" s="9">
        <v>1</v>
      </c>
      <c r="AD152" s="9">
        <v>1</v>
      </c>
      <c r="AE152" s="9">
        <v>1</v>
      </c>
      <c r="AF152" s="17">
        <f t="shared" si="27"/>
        <v>4</v>
      </c>
      <c r="AG152" s="1">
        <f t="shared" si="28"/>
        <v>12</v>
      </c>
      <c r="AH152" s="10">
        <v>1</v>
      </c>
      <c r="AI152" s="10">
        <v>1</v>
      </c>
      <c r="AJ152" s="10">
        <v>0</v>
      </c>
      <c r="AK152" s="27">
        <f t="shared" si="29"/>
        <v>2</v>
      </c>
      <c r="AL152" s="1">
        <f t="shared" si="30"/>
        <v>8</v>
      </c>
      <c r="AM152" s="11">
        <v>1</v>
      </c>
      <c r="AN152" s="11">
        <v>1</v>
      </c>
      <c r="AO152" s="26">
        <f t="shared" si="31"/>
        <v>2</v>
      </c>
      <c r="AP152" s="1">
        <f t="shared" si="32"/>
        <v>12</v>
      </c>
      <c r="AQ152" s="1">
        <f t="shared" si="33"/>
        <v>12</v>
      </c>
      <c r="AR152" s="12">
        <v>223593</v>
      </c>
      <c r="AS152" s="59" t="str">
        <f t="shared" si="34"/>
        <v>Alerte</v>
      </c>
      <c r="AT152" s="58" t="s">
        <v>515</v>
      </c>
    </row>
    <row r="153" spans="1:46" s="2" customFormat="1" ht="30" hidden="1" x14ac:dyDescent="0.25">
      <c r="A153" s="3" t="s">
        <v>268</v>
      </c>
      <c r="B153" s="3" t="s">
        <v>168</v>
      </c>
      <c r="C153" s="3" t="s">
        <v>169</v>
      </c>
      <c r="D153" s="3" t="s">
        <v>252</v>
      </c>
      <c r="E153" s="4" t="s">
        <v>269</v>
      </c>
      <c r="F153" s="5">
        <v>0</v>
      </c>
      <c r="G153" s="5">
        <v>1</v>
      </c>
      <c r="H153" s="5">
        <v>1</v>
      </c>
      <c r="I153" s="5">
        <v>1</v>
      </c>
      <c r="J153" s="5">
        <v>1</v>
      </c>
      <c r="K153" s="5">
        <v>0</v>
      </c>
      <c r="L153" s="5">
        <v>1</v>
      </c>
      <c r="M153" s="5">
        <v>0</v>
      </c>
      <c r="N153" s="5">
        <v>0</v>
      </c>
      <c r="O153" s="5">
        <v>0</v>
      </c>
      <c r="P153" s="5">
        <v>1</v>
      </c>
      <c r="Q153" s="5">
        <v>0</v>
      </c>
      <c r="R153" s="5">
        <v>0</v>
      </c>
      <c r="S153" s="227">
        <v>1.53</v>
      </c>
      <c r="T153" s="227" t="s">
        <v>536</v>
      </c>
      <c r="U153" s="6" t="s">
        <v>46</v>
      </c>
      <c r="V153" s="6" t="s">
        <v>46</v>
      </c>
      <c r="W153" s="7"/>
      <c r="X153" s="7">
        <v>2007</v>
      </c>
      <c r="Y153" s="7" t="s">
        <v>10</v>
      </c>
      <c r="Z153" s="6" t="s">
        <v>46</v>
      </c>
      <c r="AA153" s="6" t="s">
        <v>48</v>
      </c>
      <c r="AB153" s="8">
        <v>2</v>
      </c>
      <c r="AC153" s="8">
        <v>0</v>
      </c>
      <c r="AD153" s="9">
        <v>1</v>
      </c>
      <c r="AE153" s="9">
        <v>1</v>
      </c>
      <c r="AF153" s="17">
        <f t="shared" si="27"/>
        <v>4</v>
      </c>
      <c r="AG153" s="1">
        <f t="shared" si="28"/>
        <v>12</v>
      </c>
      <c r="AH153" s="10">
        <v>3</v>
      </c>
      <c r="AI153" s="10">
        <v>2</v>
      </c>
      <c r="AJ153" s="10">
        <v>3</v>
      </c>
      <c r="AK153" s="27">
        <f t="shared" si="29"/>
        <v>8</v>
      </c>
      <c r="AL153" s="1">
        <f t="shared" si="30"/>
        <v>32</v>
      </c>
      <c r="AM153" s="11">
        <v>1</v>
      </c>
      <c r="AN153" s="11">
        <v>1</v>
      </c>
      <c r="AO153" s="26">
        <f t="shared" si="31"/>
        <v>2</v>
      </c>
      <c r="AP153" s="1">
        <f t="shared" si="32"/>
        <v>12</v>
      </c>
      <c r="AQ153" s="1">
        <f t="shared" si="33"/>
        <v>32</v>
      </c>
      <c r="AR153" s="12">
        <v>247078</v>
      </c>
      <c r="AS153" s="59" t="str">
        <f t="shared" si="34"/>
        <v>Emergente</v>
      </c>
      <c r="AT153" s="58" t="s">
        <v>522</v>
      </c>
    </row>
    <row r="154" spans="1:46" s="2" customFormat="1" ht="30" hidden="1" x14ac:dyDescent="0.25">
      <c r="A154" s="3" t="s">
        <v>459</v>
      </c>
      <c r="B154" s="3" t="s">
        <v>453</v>
      </c>
      <c r="C154" s="3" t="s">
        <v>460</v>
      </c>
      <c r="D154" s="3" t="s">
        <v>461</v>
      </c>
      <c r="E154" s="4" t="s">
        <v>462</v>
      </c>
      <c r="F154" s="5">
        <v>0</v>
      </c>
      <c r="G154" s="5">
        <v>0</v>
      </c>
      <c r="H154" s="5">
        <v>0</v>
      </c>
      <c r="I154" s="5">
        <v>0</v>
      </c>
      <c r="J154" s="5">
        <v>0</v>
      </c>
      <c r="K154" s="5">
        <v>0</v>
      </c>
      <c r="L154" s="5">
        <v>0</v>
      </c>
      <c r="M154" s="5">
        <v>1</v>
      </c>
      <c r="N154" s="5">
        <v>0</v>
      </c>
      <c r="O154" s="5">
        <v>1</v>
      </c>
      <c r="P154" s="5">
        <v>1</v>
      </c>
      <c r="Q154" s="5">
        <v>0</v>
      </c>
      <c r="R154" s="5">
        <v>0</v>
      </c>
      <c r="S154" s="227">
        <v>0.36</v>
      </c>
      <c r="T154" s="227" t="str">
        <f t="shared" ref="T154:T172" si="35">IF(S154&gt;=10, "Etendue", IF(S154&gt;=5, "Localisée", "Isolée"))</f>
        <v>Isolée</v>
      </c>
      <c r="U154" s="6" t="s">
        <v>46</v>
      </c>
      <c r="V154" s="6" t="s">
        <v>46</v>
      </c>
      <c r="W154" s="7"/>
      <c r="X154" s="7">
        <v>2012</v>
      </c>
      <c r="Y154" s="7" t="s">
        <v>463</v>
      </c>
      <c r="Z154" s="6" t="s">
        <v>46</v>
      </c>
      <c r="AA154" s="6" t="s">
        <v>48</v>
      </c>
      <c r="AB154" s="8">
        <v>3</v>
      </c>
      <c r="AC154" s="8">
        <v>2</v>
      </c>
      <c r="AD154" s="9">
        <v>2</v>
      </c>
      <c r="AE154" s="9">
        <v>1</v>
      </c>
      <c r="AF154" s="17">
        <f t="shared" si="27"/>
        <v>8</v>
      </c>
      <c r="AG154" s="1">
        <f t="shared" si="28"/>
        <v>24</v>
      </c>
      <c r="AH154" s="10">
        <v>3</v>
      </c>
      <c r="AI154" s="10">
        <v>2</v>
      </c>
      <c r="AJ154" s="10">
        <v>1</v>
      </c>
      <c r="AK154" s="27">
        <f t="shared" si="29"/>
        <v>6</v>
      </c>
      <c r="AL154" s="1">
        <f t="shared" si="30"/>
        <v>24</v>
      </c>
      <c r="AM154" s="11">
        <v>1</v>
      </c>
      <c r="AN154" s="11">
        <v>1</v>
      </c>
      <c r="AO154" s="26">
        <f t="shared" si="31"/>
        <v>2</v>
      </c>
      <c r="AP154" s="1">
        <f t="shared" si="32"/>
        <v>12</v>
      </c>
      <c r="AQ154" s="1">
        <f t="shared" si="33"/>
        <v>24</v>
      </c>
      <c r="AR154" s="12">
        <v>221594</v>
      </c>
      <c r="AS154" s="59" t="str">
        <f t="shared" si="34"/>
        <v>Alerte</v>
      </c>
      <c r="AT154" s="58" t="s">
        <v>529</v>
      </c>
    </row>
    <row r="155" spans="1:46" s="2" customFormat="1" ht="45" hidden="1" x14ac:dyDescent="0.25">
      <c r="A155" s="166" t="s">
        <v>558</v>
      </c>
      <c r="B155" s="166" t="s">
        <v>42</v>
      </c>
      <c r="C155" s="166" t="s">
        <v>108</v>
      </c>
      <c r="D155" s="166" t="s">
        <v>109</v>
      </c>
      <c r="E155" s="167" t="s">
        <v>559</v>
      </c>
      <c r="F155" s="170">
        <v>0</v>
      </c>
      <c r="G155" s="170">
        <v>0</v>
      </c>
      <c r="H155" s="170">
        <v>1</v>
      </c>
      <c r="I155" s="170">
        <v>0</v>
      </c>
      <c r="J155" s="170">
        <v>0</v>
      </c>
      <c r="K155" s="170">
        <v>0</v>
      </c>
      <c r="L155" s="170">
        <v>0</v>
      </c>
      <c r="M155" s="170">
        <v>0</v>
      </c>
      <c r="N155" s="170">
        <v>0</v>
      </c>
      <c r="O155" s="170">
        <v>0</v>
      </c>
      <c r="P155" s="170">
        <v>0</v>
      </c>
      <c r="Q155" s="170">
        <v>0</v>
      </c>
      <c r="R155" s="170">
        <v>0</v>
      </c>
      <c r="S155" s="227">
        <v>0.06</v>
      </c>
      <c r="T155" s="227" t="str">
        <f>IF(S155&gt;=10, "Etendue", IF(S155&gt;=5, "Localisée", "Isolée"))</f>
        <v>Isolée</v>
      </c>
      <c r="U155" s="6" t="s">
        <v>46</v>
      </c>
      <c r="V155" s="6" t="s">
        <v>46</v>
      </c>
      <c r="W155" s="18"/>
      <c r="X155" s="18">
        <v>2017</v>
      </c>
      <c r="Y155" s="18" t="s">
        <v>10</v>
      </c>
      <c r="Z155" s="1" t="s">
        <v>46</v>
      </c>
      <c r="AA155" s="1" t="s">
        <v>48</v>
      </c>
      <c r="AB155" s="9">
        <v>3</v>
      </c>
      <c r="AC155" s="9">
        <v>2</v>
      </c>
      <c r="AD155" s="9">
        <v>1</v>
      </c>
      <c r="AE155" s="9">
        <v>1</v>
      </c>
      <c r="AF155" s="17">
        <f t="shared" ref="AF155" si="36">SUM(AB155:AE155)</f>
        <v>7</v>
      </c>
      <c r="AG155" s="1">
        <f>AF155*3</f>
        <v>21</v>
      </c>
      <c r="AH155" s="10">
        <v>1</v>
      </c>
      <c r="AI155" s="10">
        <v>2</v>
      </c>
      <c r="AJ155" s="10">
        <v>1</v>
      </c>
      <c r="AK155" s="27">
        <f t="shared" ref="AK155" si="37">SUM(AH155:AJ155)</f>
        <v>4</v>
      </c>
      <c r="AL155" s="1">
        <f>AK155*4</f>
        <v>16</v>
      </c>
      <c r="AM155" s="14">
        <v>1</v>
      </c>
      <c r="AN155" s="14">
        <v>1</v>
      </c>
      <c r="AO155" s="26">
        <f t="shared" ref="AO155" si="38">SUM(AM155:AN155)</f>
        <v>2</v>
      </c>
      <c r="AP155" s="1">
        <f>AO155*6</f>
        <v>12</v>
      </c>
      <c r="AQ155" s="1">
        <f>MAX(AG155,AL155,AP155)</f>
        <v>21</v>
      </c>
      <c r="AR155" s="25" t="s">
        <v>49</v>
      </c>
      <c r="AS155" s="60" t="str">
        <f>IF(AND(AQ155&lt;=30,T155="Isolée"),"Alerte",(IF(AND(AQ155&lt;=24,T155="Localisée"),"Alerte",(IF(AND(AQ155&gt;30,T155="Isolée"),"Emergente",(IF(AND(AQ155&gt;30,T155="Localisée"),"Emergente",(IF(AND(AQ155&lt;=24,T155="Etendue"),"Non EEE",(IF(AND(AQ155&gt;30,T155="Etendue"),"Majeure",(IF(AND(AQ155&lt;=30,T155="Etendue"),"Modérée",(IF(AND(AQ155&lt;=30,T155="Localisée"),"Modérée")))))))))))))))</f>
        <v>Alerte</v>
      </c>
      <c r="AT155" s="58" t="s">
        <v>515</v>
      </c>
    </row>
    <row r="156" spans="1:46" s="2" customFormat="1" ht="30" hidden="1" x14ac:dyDescent="0.25">
      <c r="A156" s="166" t="s">
        <v>1004</v>
      </c>
      <c r="B156" s="166" t="s">
        <v>42</v>
      </c>
      <c r="C156" s="166" t="s">
        <v>112</v>
      </c>
      <c r="D156" s="166" t="s">
        <v>113</v>
      </c>
      <c r="E156" s="167" t="s">
        <v>1005</v>
      </c>
      <c r="F156" s="170">
        <v>1</v>
      </c>
      <c r="G156" s="170">
        <v>1</v>
      </c>
      <c r="H156" s="170">
        <v>1</v>
      </c>
      <c r="I156" s="170">
        <v>1</v>
      </c>
      <c r="J156" s="170">
        <v>1</v>
      </c>
      <c r="K156" s="170">
        <v>1</v>
      </c>
      <c r="L156" s="170">
        <v>1</v>
      </c>
      <c r="M156" s="170">
        <v>1</v>
      </c>
      <c r="N156" s="170">
        <v>1</v>
      </c>
      <c r="O156" s="170">
        <v>1</v>
      </c>
      <c r="P156" s="170">
        <v>1</v>
      </c>
      <c r="Q156" s="170">
        <v>1</v>
      </c>
      <c r="R156" s="170">
        <v>1</v>
      </c>
      <c r="S156" s="227">
        <v>10.06</v>
      </c>
      <c r="T156" s="227" t="str">
        <f t="shared" si="35"/>
        <v>Etendue</v>
      </c>
      <c r="U156" s="1" t="s">
        <v>46</v>
      </c>
      <c r="V156" s="1" t="s">
        <v>46</v>
      </c>
      <c r="W156" s="18"/>
      <c r="X156" s="18">
        <v>1950</v>
      </c>
      <c r="Y156" s="18" t="s">
        <v>12</v>
      </c>
      <c r="Z156" s="1" t="s">
        <v>46</v>
      </c>
      <c r="AA156" s="1" t="s">
        <v>48</v>
      </c>
      <c r="AB156" s="9">
        <v>3</v>
      </c>
      <c r="AC156" s="9">
        <v>3</v>
      </c>
      <c r="AD156" s="9">
        <v>3</v>
      </c>
      <c r="AE156" s="9">
        <v>1</v>
      </c>
      <c r="AF156" s="17">
        <f t="shared" si="27"/>
        <v>10</v>
      </c>
      <c r="AG156" s="1">
        <f t="shared" si="28"/>
        <v>30</v>
      </c>
      <c r="AH156" s="10">
        <v>1</v>
      </c>
      <c r="AI156" s="10">
        <v>1</v>
      </c>
      <c r="AJ156" s="10">
        <v>1</v>
      </c>
      <c r="AK156" s="27">
        <f t="shared" si="29"/>
        <v>3</v>
      </c>
      <c r="AL156" s="1">
        <f t="shared" si="30"/>
        <v>12</v>
      </c>
      <c r="AM156" s="14">
        <v>1</v>
      </c>
      <c r="AN156" s="14">
        <v>1</v>
      </c>
      <c r="AO156" s="26">
        <f t="shared" si="31"/>
        <v>2</v>
      </c>
      <c r="AP156" s="1">
        <f t="shared" si="32"/>
        <v>12</v>
      </c>
      <c r="AQ156" s="1">
        <f t="shared" si="33"/>
        <v>30</v>
      </c>
      <c r="AR156" s="25">
        <v>444443</v>
      </c>
      <c r="AS156" s="59" t="str">
        <f t="shared" si="34"/>
        <v>Modérée</v>
      </c>
      <c r="AT156" s="58" t="s">
        <v>515</v>
      </c>
    </row>
    <row r="157" spans="1:46" s="2" customFormat="1" ht="30" hidden="1" x14ac:dyDescent="0.25">
      <c r="A157" s="17"/>
      <c r="B157" s="3" t="s">
        <v>168</v>
      </c>
      <c r="C157" s="3" t="s">
        <v>169</v>
      </c>
      <c r="D157" s="3" t="s">
        <v>188</v>
      </c>
      <c r="E157" s="4" t="s">
        <v>230</v>
      </c>
      <c r="F157" s="5">
        <v>0</v>
      </c>
      <c r="G157" s="5">
        <v>0</v>
      </c>
      <c r="H157" s="5">
        <v>0</v>
      </c>
      <c r="I157" s="5">
        <v>0</v>
      </c>
      <c r="J157" s="5">
        <v>0</v>
      </c>
      <c r="K157" s="5">
        <v>0</v>
      </c>
      <c r="L157" s="5">
        <v>0</v>
      </c>
      <c r="M157" s="5">
        <v>0</v>
      </c>
      <c r="N157" s="5">
        <v>0</v>
      </c>
      <c r="O157" s="5">
        <v>1</v>
      </c>
      <c r="P157" s="5">
        <v>0</v>
      </c>
      <c r="Q157" s="5">
        <v>0</v>
      </c>
      <c r="R157" s="5">
        <v>0</v>
      </c>
      <c r="S157" s="227">
        <v>0.06</v>
      </c>
      <c r="T157" s="227" t="str">
        <f t="shared" si="35"/>
        <v>Isolée</v>
      </c>
      <c r="U157" s="6" t="s">
        <v>46</v>
      </c>
      <c r="V157" s="6" t="s">
        <v>46</v>
      </c>
      <c r="W157" s="7"/>
      <c r="X157" s="7">
        <v>1947</v>
      </c>
      <c r="Y157" s="7" t="s">
        <v>18</v>
      </c>
      <c r="Z157" s="6" t="s">
        <v>46</v>
      </c>
      <c r="AA157" s="6" t="s">
        <v>48</v>
      </c>
      <c r="AB157" s="8">
        <v>3</v>
      </c>
      <c r="AC157" s="9">
        <v>1</v>
      </c>
      <c r="AD157" s="9">
        <v>1</v>
      </c>
      <c r="AE157" s="9">
        <v>1</v>
      </c>
      <c r="AF157" s="17">
        <f t="shared" si="27"/>
        <v>6</v>
      </c>
      <c r="AG157" s="1">
        <f t="shared" si="28"/>
        <v>18</v>
      </c>
      <c r="AH157" s="10">
        <v>1</v>
      </c>
      <c r="AI157" s="10">
        <v>1</v>
      </c>
      <c r="AJ157" s="10">
        <v>0</v>
      </c>
      <c r="AK157" s="27">
        <f t="shared" si="29"/>
        <v>2</v>
      </c>
      <c r="AL157" s="1">
        <f t="shared" si="30"/>
        <v>8</v>
      </c>
      <c r="AM157" s="11">
        <v>1</v>
      </c>
      <c r="AN157" s="11">
        <v>1</v>
      </c>
      <c r="AO157" s="26">
        <f t="shared" si="31"/>
        <v>2</v>
      </c>
      <c r="AP157" s="1">
        <f t="shared" si="32"/>
        <v>12</v>
      </c>
      <c r="AQ157" s="1">
        <f t="shared" si="33"/>
        <v>18</v>
      </c>
      <c r="AR157" s="12">
        <v>14651</v>
      </c>
      <c r="AS157" s="59" t="str">
        <f t="shared" si="34"/>
        <v>Alerte</v>
      </c>
      <c r="AT157" s="58" t="s">
        <v>515</v>
      </c>
    </row>
    <row r="158" spans="1:46" s="2" customFormat="1" ht="30" hidden="1" x14ac:dyDescent="0.25">
      <c r="A158" s="17"/>
      <c r="B158" s="3" t="s">
        <v>168</v>
      </c>
      <c r="C158" s="3" t="s">
        <v>169</v>
      </c>
      <c r="D158" s="3" t="s">
        <v>188</v>
      </c>
      <c r="E158" s="4" t="s">
        <v>231</v>
      </c>
      <c r="F158" s="5">
        <v>0</v>
      </c>
      <c r="G158" s="5">
        <v>0</v>
      </c>
      <c r="H158" s="5">
        <v>1</v>
      </c>
      <c r="I158" s="5">
        <v>0</v>
      </c>
      <c r="J158" s="5">
        <v>1</v>
      </c>
      <c r="K158" s="5">
        <v>1</v>
      </c>
      <c r="L158" s="5">
        <v>1</v>
      </c>
      <c r="M158" s="5">
        <v>1</v>
      </c>
      <c r="N158" s="5">
        <v>0</v>
      </c>
      <c r="O158" s="5">
        <v>0</v>
      </c>
      <c r="P158" s="5">
        <v>0</v>
      </c>
      <c r="Q158" s="5">
        <v>0</v>
      </c>
      <c r="R158" s="5">
        <v>0</v>
      </c>
      <c r="S158" s="227">
        <v>0.33</v>
      </c>
      <c r="T158" s="227" t="str">
        <f t="shared" si="35"/>
        <v>Isolée</v>
      </c>
      <c r="U158" s="6" t="s">
        <v>46</v>
      </c>
      <c r="V158" s="6" t="s">
        <v>46</v>
      </c>
      <c r="W158" s="7"/>
      <c r="X158" s="7">
        <v>1998</v>
      </c>
      <c r="Y158" s="7" t="s">
        <v>12</v>
      </c>
      <c r="Z158" s="6" t="s">
        <v>46</v>
      </c>
      <c r="AA158" s="6" t="s">
        <v>48</v>
      </c>
      <c r="AB158" s="8">
        <v>2</v>
      </c>
      <c r="AC158" s="9">
        <v>1</v>
      </c>
      <c r="AD158" s="9">
        <v>1</v>
      </c>
      <c r="AE158" s="9">
        <v>1</v>
      </c>
      <c r="AF158" s="17">
        <f t="shared" si="27"/>
        <v>5</v>
      </c>
      <c r="AG158" s="1">
        <f t="shared" si="28"/>
        <v>15</v>
      </c>
      <c r="AH158" s="10">
        <v>2</v>
      </c>
      <c r="AI158" s="10">
        <v>1</v>
      </c>
      <c r="AJ158" s="10">
        <v>1</v>
      </c>
      <c r="AK158" s="27">
        <f t="shared" si="29"/>
        <v>4</v>
      </c>
      <c r="AL158" s="1">
        <f t="shared" si="30"/>
        <v>16</v>
      </c>
      <c r="AM158" s="11">
        <v>1</v>
      </c>
      <c r="AN158" s="11">
        <v>1</v>
      </c>
      <c r="AO158" s="26">
        <f t="shared" si="31"/>
        <v>2</v>
      </c>
      <c r="AP158" s="1">
        <f t="shared" si="32"/>
        <v>12</v>
      </c>
      <c r="AQ158" s="1">
        <f t="shared" si="33"/>
        <v>16</v>
      </c>
      <c r="AR158" s="12">
        <v>223142</v>
      </c>
      <c r="AS158" s="59" t="str">
        <f t="shared" si="34"/>
        <v>Alerte</v>
      </c>
      <c r="AT158" s="58" t="s">
        <v>522</v>
      </c>
    </row>
    <row r="159" spans="1:46" s="2" customFormat="1" ht="30" hidden="1" x14ac:dyDescent="0.25">
      <c r="A159" s="17"/>
      <c r="B159" s="3" t="s">
        <v>168</v>
      </c>
      <c r="C159" s="3" t="s">
        <v>169</v>
      </c>
      <c r="D159" s="3" t="s">
        <v>188</v>
      </c>
      <c r="E159" s="4" t="s">
        <v>232</v>
      </c>
      <c r="F159" s="5">
        <v>0</v>
      </c>
      <c r="G159" s="5">
        <v>0</v>
      </c>
      <c r="H159" s="5">
        <v>0</v>
      </c>
      <c r="I159" s="5">
        <v>0</v>
      </c>
      <c r="J159" s="5">
        <v>0</v>
      </c>
      <c r="K159" s="5">
        <v>0</v>
      </c>
      <c r="L159" s="5">
        <v>1</v>
      </c>
      <c r="M159" s="5">
        <v>0</v>
      </c>
      <c r="N159" s="5">
        <v>0</v>
      </c>
      <c r="O159" s="5">
        <v>0</v>
      </c>
      <c r="P159" s="5">
        <v>0</v>
      </c>
      <c r="Q159" s="5">
        <v>1</v>
      </c>
      <c r="R159" s="5">
        <v>0</v>
      </c>
      <c r="S159" s="227">
        <v>0.33</v>
      </c>
      <c r="T159" s="227" t="str">
        <f t="shared" si="35"/>
        <v>Isolée</v>
      </c>
      <c r="U159" s="6" t="s">
        <v>46</v>
      </c>
      <c r="V159" s="6" t="s">
        <v>46</v>
      </c>
      <c r="W159" s="7"/>
      <c r="X159" s="7">
        <v>2012</v>
      </c>
      <c r="Y159" s="7" t="s">
        <v>14</v>
      </c>
      <c r="Z159" s="6" t="s">
        <v>46</v>
      </c>
      <c r="AA159" s="6" t="s">
        <v>48</v>
      </c>
      <c r="AB159" s="8">
        <v>1</v>
      </c>
      <c r="AC159" s="9">
        <v>1</v>
      </c>
      <c r="AD159" s="9">
        <v>1</v>
      </c>
      <c r="AE159" s="9">
        <v>1</v>
      </c>
      <c r="AF159" s="17">
        <f t="shared" si="27"/>
        <v>4</v>
      </c>
      <c r="AG159" s="1">
        <f t="shared" si="28"/>
        <v>12</v>
      </c>
      <c r="AH159" s="10">
        <v>1</v>
      </c>
      <c r="AI159" s="10">
        <v>1</v>
      </c>
      <c r="AJ159" s="10">
        <v>0</v>
      </c>
      <c r="AK159" s="27">
        <f t="shared" si="29"/>
        <v>2</v>
      </c>
      <c r="AL159" s="1">
        <f t="shared" si="30"/>
        <v>8</v>
      </c>
      <c r="AM159" s="11">
        <v>1</v>
      </c>
      <c r="AN159" s="11">
        <v>1</v>
      </c>
      <c r="AO159" s="26">
        <f t="shared" si="31"/>
        <v>2</v>
      </c>
      <c r="AP159" s="1">
        <f t="shared" si="32"/>
        <v>12</v>
      </c>
      <c r="AQ159" s="1">
        <f t="shared" si="33"/>
        <v>12</v>
      </c>
      <c r="AR159" s="12">
        <v>223595</v>
      </c>
      <c r="AS159" s="59" t="str">
        <f t="shared" si="34"/>
        <v>Alerte</v>
      </c>
      <c r="AT159" s="58" t="s">
        <v>515</v>
      </c>
    </row>
    <row r="160" spans="1:46" s="2" customFormat="1" ht="45" hidden="1" x14ac:dyDescent="0.25">
      <c r="A160" s="3" t="s">
        <v>439</v>
      </c>
      <c r="B160" s="3" t="s">
        <v>42</v>
      </c>
      <c r="C160" s="3" t="s">
        <v>431</v>
      </c>
      <c r="D160" s="3" t="s">
        <v>440</v>
      </c>
      <c r="E160" s="4" t="s">
        <v>441</v>
      </c>
      <c r="F160" s="5">
        <v>0</v>
      </c>
      <c r="G160" s="5">
        <v>0</v>
      </c>
      <c r="H160" s="5">
        <v>1</v>
      </c>
      <c r="I160" s="5">
        <v>0</v>
      </c>
      <c r="J160" s="5">
        <v>0</v>
      </c>
      <c r="K160" s="5">
        <v>0</v>
      </c>
      <c r="L160" s="5">
        <v>0</v>
      </c>
      <c r="M160" s="5">
        <v>0</v>
      </c>
      <c r="N160" s="5">
        <v>0</v>
      </c>
      <c r="O160" s="5">
        <v>0</v>
      </c>
      <c r="P160" s="5">
        <v>0</v>
      </c>
      <c r="Q160" s="5">
        <v>0</v>
      </c>
      <c r="R160" s="5">
        <v>0</v>
      </c>
      <c r="S160" s="227">
        <v>0.36</v>
      </c>
      <c r="T160" s="227" t="str">
        <f t="shared" si="35"/>
        <v>Isolée</v>
      </c>
      <c r="U160" s="6" t="s">
        <v>46</v>
      </c>
      <c r="V160" s="6" t="s">
        <v>46</v>
      </c>
      <c r="W160" s="7"/>
      <c r="X160" s="7">
        <v>2019</v>
      </c>
      <c r="Y160" s="7" t="s">
        <v>442</v>
      </c>
      <c r="Z160" s="6" t="s">
        <v>46</v>
      </c>
      <c r="AA160" s="6" t="s">
        <v>48</v>
      </c>
      <c r="AB160" s="8">
        <v>2</v>
      </c>
      <c r="AC160" s="8">
        <v>3</v>
      </c>
      <c r="AD160" s="9">
        <v>1</v>
      </c>
      <c r="AE160" s="9">
        <v>1</v>
      </c>
      <c r="AF160" s="17">
        <f t="shared" si="27"/>
        <v>7</v>
      </c>
      <c r="AG160" s="1">
        <f t="shared" si="28"/>
        <v>21</v>
      </c>
      <c r="AH160" s="10">
        <v>1</v>
      </c>
      <c r="AI160" s="10">
        <v>1</v>
      </c>
      <c r="AJ160" s="10">
        <v>1</v>
      </c>
      <c r="AK160" s="27">
        <f t="shared" si="29"/>
        <v>3</v>
      </c>
      <c r="AL160" s="1">
        <f t="shared" si="30"/>
        <v>12</v>
      </c>
      <c r="AM160" s="11">
        <v>1</v>
      </c>
      <c r="AN160" s="11">
        <v>1</v>
      </c>
      <c r="AO160" s="26">
        <f t="shared" si="31"/>
        <v>2</v>
      </c>
      <c r="AP160" s="1">
        <f t="shared" si="32"/>
        <v>12</v>
      </c>
      <c r="AQ160" s="1">
        <f t="shared" si="33"/>
        <v>21</v>
      </c>
      <c r="AR160" s="12">
        <v>837225</v>
      </c>
      <c r="AS160" s="59" t="str">
        <f t="shared" si="34"/>
        <v>Alerte</v>
      </c>
      <c r="AT160" s="58" t="s">
        <v>515</v>
      </c>
    </row>
    <row r="161" spans="1:46" s="2" customFormat="1" ht="45" hidden="1" x14ac:dyDescent="0.25">
      <c r="A161" s="3" t="s">
        <v>360</v>
      </c>
      <c r="B161" s="3" t="s">
        <v>168</v>
      </c>
      <c r="C161" s="3" t="s">
        <v>307</v>
      </c>
      <c r="D161" s="3" t="s">
        <v>337</v>
      </c>
      <c r="E161" s="4" t="s">
        <v>361</v>
      </c>
      <c r="F161" s="5">
        <v>0</v>
      </c>
      <c r="G161" s="5">
        <v>0</v>
      </c>
      <c r="H161" s="5">
        <v>1</v>
      </c>
      <c r="I161" s="5">
        <v>0</v>
      </c>
      <c r="J161" s="5">
        <v>0</v>
      </c>
      <c r="K161" s="5">
        <v>0</v>
      </c>
      <c r="L161" s="5">
        <v>0</v>
      </c>
      <c r="M161" s="5">
        <v>0</v>
      </c>
      <c r="N161" s="5">
        <v>0</v>
      </c>
      <c r="O161" s="5">
        <v>0</v>
      </c>
      <c r="P161" s="5">
        <v>0</v>
      </c>
      <c r="Q161" s="5">
        <v>0</v>
      </c>
      <c r="R161" s="5">
        <v>0</v>
      </c>
      <c r="S161" s="227">
        <v>0.03</v>
      </c>
      <c r="T161" s="227" t="str">
        <f t="shared" si="35"/>
        <v>Isolée</v>
      </c>
      <c r="U161" s="6" t="s">
        <v>46</v>
      </c>
      <c r="V161" s="6" t="s">
        <v>46</v>
      </c>
      <c r="W161" s="7"/>
      <c r="X161" s="16">
        <v>1990</v>
      </c>
      <c r="Y161" s="16" t="s">
        <v>10</v>
      </c>
      <c r="Z161" s="6" t="s">
        <v>46</v>
      </c>
      <c r="AA161" s="6" t="s">
        <v>48</v>
      </c>
      <c r="AB161" s="8">
        <v>1</v>
      </c>
      <c r="AC161" s="8">
        <v>3</v>
      </c>
      <c r="AD161" s="9">
        <v>1</v>
      </c>
      <c r="AE161" s="9">
        <v>1</v>
      </c>
      <c r="AF161" s="17">
        <f t="shared" si="27"/>
        <v>6</v>
      </c>
      <c r="AG161" s="1">
        <f t="shared" si="28"/>
        <v>18</v>
      </c>
      <c r="AH161" s="10">
        <v>1</v>
      </c>
      <c r="AI161" s="10">
        <v>1</v>
      </c>
      <c r="AJ161" s="10">
        <v>0</v>
      </c>
      <c r="AK161" s="27">
        <f t="shared" si="29"/>
        <v>2</v>
      </c>
      <c r="AL161" s="1">
        <f t="shared" si="30"/>
        <v>8</v>
      </c>
      <c r="AM161" s="11">
        <v>1</v>
      </c>
      <c r="AN161" s="11">
        <v>1</v>
      </c>
      <c r="AO161" s="26">
        <f t="shared" si="31"/>
        <v>2</v>
      </c>
      <c r="AP161" s="1">
        <f t="shared" si="32"/>
        <v>12</v>
      </c>
      <c r="AQ161" s="1">
        <f t="shared" si="33"/>
        <v>18</v>
      </c>
      <c r="AR161" s="12">
        <v>622818</v>
      </c>
      <c r="AS161" s="59" t="str">
        <f t="shared" si="34"/>
        <v>Alerte</v>
      </c>
      <c r="AT161" s="58" t="s">
        <v>515</v>
      </c>
    </row>
    <row r="162" spans="1:46" s="2" customFormat="1" ht="45" hidden="1" x14ac:dyDescent="0.25">
      <c r="A162" s="3" t="s">
        <v>399</v>
      </c>
      <c r="B162" s="3" t="s">
        <v>365</v>
      </c>
      <c r="C162" s="3" t="s">
        <v>373</v>
      </c>
      <c r="D162" s="3" t="s">
        <v>374</v>
      </c>
      <c r="E162" s="4" t="s">
        <v>400</v>
      </c>
      <c r="F162" s="5">
        <v>1</v>
      </c>
      <c r="G162" s="5">
        <v>1</v>
      </c>
      <c r="H162" s="5">
        <v>1</v>
      </c>
      <c r="I162" s="5">
        <v>1</v>
      </c>
      <c r="J162" s="5">
        <v>1</v>
      </c>
      <c r="K162" s="5">
        <v>0</v>
      </c>
      <c r="L162" s="5">
        <v>0</v>
      </c>
      <c r="M162" s="5">
        <v>0</v>
      </c>
      <c r="N162" s="5">
        <v>1</v>
      </c>
      <c r="O162" s="5">
        <v>0</v>
      </c>
      <c r="P162" s="5">
        <v>0</v>
      </c>
      <c r="Q162" s="5">
        <v>1</v>
      </c>
      <c r="R162" s="5">
        <v>1</v>
      </c>
      <c r="S162" s="227">
        <v>1.89</v>
      </c>
      <c r="T162" s="227" t="str">
        <f t="shared" si="35"/>
        <v>Isolée</v>
      </c>
      <c r="U162" s="6" t="s">
        <v>46</v>
      </c>
      <c r="V162" s="6" t="s">
        <v>46</v>
      </c>
      <c r="W162" s="7"/>
      <c r="X162" s="7">
        <v>1960</v>
      </c>
      <c r="Y162" s="7" t="s">
        <v>12</v>
      </c>
      <c r="Z162" s="6" t="s">
        <v>46</v>
      </c>
      <c r="AA162" s="6" t="s">
        <v>48</v>
      </c>
      <c r="AB162" s="8">
        <v>3</v>
      </c>
      <c r="AC162" s="8">
        <v>3</v>
      </c>
      <c r="AD162" s="9">
        <v>2</v>
      </c>
      <c r="AE162" s="9">
        <v>2</v>
      </c>
      <c r="AF162" s="17">
        <f t="shared" si="27"/>
        <v>10</v>
      </c>
      <c r="AG162" s="1">
        <f t="shared" si="28"/>
        <v>30</v>
      </c>
      <c r="AH162" s="10">
        <v>2</v>
      </c>
      <c r="AI162" s="10">
        <v>1</v>
      </c>
      <c r="AJ162" s="10">
        <v>3</v>
      </c>
      <c r="AK162" s="27">
        <f t="shared" si="29"/>
        <v>6</v>
      </c>
      <c r="AL162" s="1">
        <f t="shared" si="30"/>
        <v>24</v>
      </c>
      <c r="AM162" s="11">
        <v>1</v>
      </c>
      <c r="AN162" s="11">
        <v>1</v>
      </c>
      <c r="AO162" s="26">
        <f t="shared" si="31"/>
        <v>2</v>
      </c>
      <c r="AP162" s="1">
        <f t="shared" si="32"/>
        <v>12</v>
      </c>
      <c r="AQ162" s="1">
        <f t="shared" si="33"/>
        <v>30</v>
      </c>
      <c r="AR162" s="12">
        <v>62131</v>
      </c>
      <c r="AS162" s="59" t="str">
        <f t="shared" si="34"/>
        <v>Alerte</v>
      </c>
      <c r="AT162" s="58" t="s">
        <v>515</v>
      </c>
    </row>
    <row r="163" spans="1:46" s="2" customFormat="1" ht="30" hidden="1" x14ac:dyDescent="0.25">
      <c r="A163" s="3" t="s">
        <v>49</v>
      </c>
      <c r="B163" s="3" t="s">
        <v>168</v>
      </c>
      <c r="C163" s="3" t="s">
        <v>310</v>
      </c>
      <c r="D163" s="3" t="s">
        <v>332</v>
      </c>
      <c r="E163" s="4" t="s">
        <v>362</v>
      </c>
      <c r="F163" s="5">
        <v>0</v>
      </c>
      <c r="G163" s="5">
        <v>0</v>
      </c>
      <c r="H163" s="5">
        <v>1</v>
      </c>
      <c r="I163" s="5">
        <v>1</v>
      </c>
      <c r="J163" s="5">
        <v>1</v>
      </c>
      <c r="K163" s="5">
        <v>0</v>
      </c>
      <c r="L163" s="5">
        <v>0</v>
      </c>
      <c r="M163" s="5">
        <v>0</v>
      </c>
      <c r="N163" s="5">
        <v>0</v>
      </c>
      <c r="O163" s="5">
        <v>0</v>
      </c>
      <c r="P163" s="5">
        <v>0</v>
      </c>
      <c r="Q163" s="5">
        <v>0</v>
      </c>
      <c r="R163" s="5">
        <v>0</v>
      </c>
      <c r="S163" s="227">
        <v>0.03</v>
      </c>
      <c r="T163" s="227" t="str">
        <f t="shared" si="35"/>
        <v>Isolée</v>
      </c>
      <c r="U163" s="6" t="s">
        <v>46</v>
      </c>
      <c r="V163" s="6" t="s">
        <v>46</v>
      </c>
      <c r="W163" s="7"/>
      <c r="X163" s="7">
        <v>1986</v>
      </c>
      <c r="Y163" s="7" t="s">
        <v>363</v>
      </c>
      <c r="Z163" s="6" t="s">
        <v>46</v>
      </c>
      <c r="AA163" s="6" t="s">
        <v>48</v>
      </c>
      <c r="AB163" s="8">
        <v>3</v>
      </c>
      <c r="AC163" s="8">
        <v>3</v>
      </c>
      <c r="AD163" s="9">
        <v>1</v>
      </c>
      <c r="AE163" s="9">
        <v>1</v>
      </c>
      <c r="AF163" s="17">
        <f t="shared" si="27"/>
        <v>8</v>
      </c>
      <c r="AG163" s="1">
        <f t="shared" si="28"/>
        <v>24</v>
      </c>
      <c r="AH163" s="10">
        <v>1</v>
      </c>
      <c r="AI163" s="10">
        <v>1</v>
      </c>
      <c r="AJ163" s="10">
        <v>0</v>
      </c>
      <c r="AK163" s="27">
        <f t="shared" si="29"/>
        <v>2</v>
      </c>
      <c r="AL163" s="1">
        <f t="shared" si="30"/>
        <v>8</v>
      </c>
      <c r="AM163" s="11">
        <v>0</v>
      </c>
      <c r="AN163" s="11">
        <v>0</v>
      </c>
      <c r="AO163" s="26">
        <f t="shared" si="31"/>
        <v>0</v>
      </c>
      <c r="AP163" s="1">
        <f t="shared" si="32"/>
        <v>0</v>
      </c>
      <c r="AQ163" s="1">
        <f t="shared" si="33"/>
        <v>24</v>
      </c>
      <c r="AR163" s="12">
        <v>240955</v>
      </c>
      <c r="AS163" s="59" t="str">
        <f t="shared" si="34"/>
        <v>Alerte</v>
      </c>
      <c r="AT163" s="58" t="s">
        <v>515</v>
      </c>
    </row>
    <row r="164" spans="1:46" s="2" customFormat="1" ht="30" hidden="1" x14ac:dyDescent="0.25">
      <c r="A164" s="3" t="s">
        <v>49</v>
      </c>
      <c r="B164" s="3" t="s">
        <v>168</v>
      </c>
      <c r="C164" s="3" t="s">
        <v>310</v>
      </c>
      <c r="D164" s="3" t="s">
        <v>332</v>
      </c>
      <c r="E164" s="4" t="s">
        <v>359</v>
      </c>
      <c r="F164" s="5">
        <v>0</v>
      </c>
      <c r="G164" s="5">
        <v>0</v>
      </c>
      <c r="H164" s="5">
        <v>1</v>
      </c>
      <c r="I164" s="5">
        <v>1</v>
      </c>
      <c r="J164" s="5">
        <v>0</v>
      </c>
      <c r="K164" s="5">
        <v>0</v>
      </c>
      <c r="L164" s="5">
        <v>0</v>
      </c>
      <c r="M164" s="5">
        <v>0</v>
      </c>
      <c r="N164" s="5">
        <v>0</v>
      </c>
      <c r="O164" s="5">
        <v>1</v>
      </c>
      <c r="P164" s="5">
        <v>0</v>
      </c>
      <c r="Q164" s="5">
        <v>0</v>
      </c>
      <c r="R164" s="5">
        <v>0</v>
      </c>
      <c r="S164" s="227">
        <v>0.03</v>
      </c>
      <c r="T164" s="227" t="str">
        <f t="shared" si="35"/>
        <v>Isolée</v>
      </c>
      <c r="U164" s="6" t="s">
        <v>46</v>
      </c>
      <c r="V164" s="6" t="s">
        <v>46</v>
      </c>
      <c r="W164" s="7"/>
      <c r="X164" s="16">
        <v>2013</v>
      </c>
      <c r="Y164" s="16" t="s">
        <v>49</v>
      </c>
      <c r="Z164" s="6" t="s">
        <v>46</v>
      </c>
      <c r="AA164" s="6" t="s">
        <v>48</v>
      </c>
      <c r="AB164" s="8">
        <v>3</v>
      </c>
      <c r="AC164" s="8">
        <v>3</v>
      </c>
      <c r="AD164" s="9">
        <v>1</v>
      </c>
      <c r="AE164" s="9">
        <v>1</v>
      </c>
      <c r="AF164" s="17">
        <f t="shared" si="27"/>
        <v>8</v>
      </c>
      <c r="AG164" s="1">
        <f t="shared" si="28"/>
        <v>24</v>
      </c>
      <c r="AH164" s="10">
        <v>1</v>
      </c>
      <c r="AI164" s="10">
        <v>1</v>
      </c>
      <c r="AJ164" s="10">
        <v>0</v>
      </c>
      <c r="AK164" s="27">
        <f t="shared" si="29"/>
        <v>2</v>
      </c>
      <c r="AL164" s="1">
        <f t="shared" si="30"/>
        <v>8</v>
      </c>
      <c r="AM164" s="11">
        <v>1</v>
      </c>
      <c r="AN164" s="11">
        <v>1</v>
      </c>
      <c r="AO164" s="26">
        <f t="shared" si="31"/>
        <v>2</v>
      </c>
      <c r="AP164" s="1">
        <f t="shared" si="32"/>
        <v>12</v>
      </c>
      <c r="AQ164" s="1">
        <f t="shared" si="33"/>
        <v>24</v>
      </c>
      <c r="AR164" s="12">
        <v>240958</v>
      </c>
      <c r="AS164" s="59" t="str">
        <f t="shared" si="34"/>
        <v>Alerte</v>
      </c>
      <c r="AT164" s="58" t="s">
        <v>515</v>
      </c>
    </row>
    <row r="165" spans="1:46" s="2" customFormat="1" ht="45" hidden="1" x14ac:dyDescent="0.25">
      <c r="A165" s="3" t="s">
        <v>352</v>
      </c>
      <c r="B165" s="3" t="s">
        <v>168</v>
      </c>
      <c r="C165" s="3" t="s">
        <v>310</v>
      </c>
      <c r="D165" s="3" t="s">
        <v>320</v>
      </c>
      <c r="E165" s="4" t="s">
        <v>353</v>
      </c>
      <c r="F165" s="5">
        <v>0</v>
      </c>
      <c r="G165" s="5">
        <v>1</v>
      </c>
      <c r="H165" s="5">
        <v>1</v>
      </c>
      <c r="I165" s="5">
        <v>1</v>
      </c>
      <c r="J165" s="5">
        <v>1</v>
      </c>
      <c r="K165" s="5">
        <v>1</v>
      </c>
      <c r="L165" s="5">
        <v>1</v>
      </c>
      <c r="M165" s="5">
        <v>1</v>
      </c>
      <c r="N165" s="5">
        <v>1</v>
      </c>
      <c r="O165" s="5">
        <v>1</v>
      </c>
      <c r="P165" s="5">
        <v>1</v>
      </c>
      <c r="Q165" s="5">
        <v>1</v>
      </c>
      <c r="R165" s="5">
        <v>1</v>
      </c>
      <c r="S165" s="227">
        <v>13.27</v>
      </c>
      <c r="T165" s="227" t="str">
        <f t="shared" si="35"/>
        <v>Etendue</v>
      </c>
      <c r="U165" s="6" t="s">
        <v>46</v>
      </c>
      <c r="V165" s="6" t="s">
        <v>46</v>
      </c>
      <c r="W165" s="7"/>
      <c r="X165" s="16">
        <v>1978</v>
      </c>
      <c r="Y165" s="16" t="s">
        <v>9</v>
      </c>
      <c r="Z165" s="6" t="s">
        <v>46</v>
      </c>
      <c r="AA165" s="6" t="s">
        <v>48</v>
      </c>
      <c r="AB165" s="8">
        <v>3</v>
      </c>
      <c r="AC165" s="8">
        <v>3</v>
      </c>
      <c r="AD165" s="9">
        <v>3</v>
      </c>
      <c r="AE165" s="9">
        <v>3</v>
      </c>
      <c r="AF165" s="17">
        <f t="shared" si="27"/>
        <v>12</v>
      </c>
      <c r="AG165" s="1">
        <f t="shared" si="28"/>
        <v>36</v>
      </c>
      <c r="AH165" s="10">
        <v>3</v>
      </c>
      <c r="AI165" s="10">
        <v>2</v>
      </c>
      <c r="AJ165" s="15">
        <v>3</v>
      </c>
      <c r="AK165" s="27">
        <f t="shared" si="29"/>
        <v>8</v>
      </c>
      <c r="AL165" s="1">
        <f t="shared" si="30"/>
        <v>32</v>
      </c>
      <c r="AM165" s="14">
        <v>1</v>
      </c>
      <c r="AN165" s="14">
        <v>3</v>
      </c>
      <c r="AO165" s="26">
        <f t="shared" si="31"/>
        <v>4</v>
      </c>
      <c r="AP165" s="1">
        <f t="shared" si="32"/>
        <v>24</v>
      </c>
      <c r="AQ165" s="1">
        <f t="shared" si="33"/>
        <v>36</v>
      </c>
      <c r="AR165" s="12">
        <v>162668</v>
      </c>
      <c r="AS165" s="59" t="str">
        <f t="shared" si="34"/>
        <v>Majeure</v>
      </c>
      <c r="AT165" s="58" t="s">
        <v>515</v>
      </c>
    </row>
    <row r="166" spans="1:46" s="2" customFormat="1" ht="30" hidden="1" x14ac:dyDescent="0.25">
      <c r="A166" s="3" t="s">
        <v>71</v>
      </c>
      <c r="B166" s="3" t="s">
        <v>42</v>
      </c>
      <c r="C166" s="3" t="s">
        <v>43</v>
      </c>
      <c r="D166" s="3" t="s">
        <v>58</v>
      </c>
      <c r="E166" s="4" t="s">
        <v>72</v>
      </c>
      <c r="F166" s="5">
        <v>1</v>
      </c>
      <c r="G166" s="5">
        <v>1</v>
      </c>
      <c r="H166" s="5">
        <v>1</v>
      </c>
      <c r="I166" s="5">
        <v>1</v>
      </c>
      <c r="J166" s="5">
        <v>0</v>
      </c>
      <c r="K166" s="5">
        <v>1</v>
      </c>
      <c r="L166" s="5">
        <v>1</v>
      </c>
      <c r="M166" s="5">
        <v>1</v>
      </c>
      <c r="N166" s="5">
        <v>1</v>
      </c>
      <c r="O166" s="5">
        <v>1</v>
      </c>
      <c r="P166" s="5">
        <v>1</v>
      </c>
      <c r="Q166" s="5" t="s">
        <v>49</v>
      </c>
      <c r="R166" s="5">
        <v>0</v>
      </c>
      <c r="S166" s="227">
        <v>1.17</v>
      </c>
      <c r="T166" s="227" t="str">
        <f t="shared" si="35"/>
        <v>Isolée</v>
      </c>
      <c r="U166" s="6" t="s">
        <v>46</v>
      </c>
      <c r="V166" s="6" t="s">
        <v>46</v>
      </c>
      <c r="W166" s="7"/>
      <c r="X166" s="7">
        <v>1995</v>
      </c>
      <c r="Y166" s="7" t="s">
        <v>16</v>
      </c>
      <c r="Z166" s="6" t="s">
        <v>46</v>
      </c>
      <c r="AA166" s="6" t="s">
        <v>48</v>
      </c>
      <c r="AB166" s="8">
        <v>3</v>
      </c>
      <c r="AC166" s="8">
        <v>2</v>
      </c>
      <c r="AD166" s="9">
        <v>3</v>
      </c>
      <c r="AE166" s="9">
        <v>1</v>
      </c>
      <c r="AF166" s="17">
        <f t="shared" si="27"/>
        <v>9</v>
      </c>
      <c r="AG166" s="1">
        <f t="shared" si="28"/>
        <v>27</v>
      </c>
      <c r="AH166" s="10">
        <v>2</v>
      </c>
      <c r="AI166" s="10">
        <v>3</v>
      </c>
      <c r="AJ166" s="10">
        <v>3</v>
      </c>
      <c r="AK166" s="27">
        <f t="shared" si="29"/>
        <v>8</v>
      </c>
      <c r="AL166" s="1">
        <f t="shared" si="30"/>
        <v>32</v>
      </c>
      <c r="AM166" s="11">
        <v>2</v>
      </c>
      <c r="AN166" s="11">
        <v>3</v>
      </c>
      <c r="AO166" s="26">
        <f t="shared" si="31"/>
        <v>5</v>
      </c>
      <c r="AP166" s="1">
        <f t="shared" si="32"/>
        <v>30</v>
      </c>
      <c r="AQ166" s="1">
        <f t="shared" si="33"/>
        <v>32</v>
      </c>
      <c r="AR166" s="12">
        <v>60822</v>
      </c>
      <c r="AS166" s="59" t="str">
        <f t="shared" si="34"/>
        <v>Emergente</v>
      </c>
      <c r="AT166" s="58" t="s">
        <v>522</v>
      </c>
    </row>
    <row r="167" spans="1:46" s="2" customFormat="1" ht="30" hidden="1" x14ac:dyDescent="0.25">
      <c r="A167" s="3" t="s">
        <v>156</v>
      </c>
      <c r="B167" s="3" t="s">
        <v>42</v>
      </c>
      <c r="C167" s="3" t="s">
        <v>122</v>
      </c>
      <c r="D167" s="3" t="s">
        <v>129</v>
      </c>
      <c r="E167" s="4" t="s">
        <v>157</v>
      </c>
      <c r="F167" s="5">
        <v>0</v>
      </c>
      <c r="G167" s="5">
        <v>1</v>
      </c>
      <c r="H167" s="5">
        <v>1</v>
      </c>
      <c r="I167" s="5">
        <v>1</v>
      </c>
      <c r="J167" s="5">
        <v>0</v>
      </c>
      <c r="K167" s="5">
        <v>1</v>
      </c>
      <c r="L167" s="5">
        <v>1</v>
      </c>
      <c r="M167" s="5">
        <v>1</v>
      </c>
      <c r="N167" s="5">
        <v>1</v>
      </c>
      <c r="O167" s="5">
        <v>0</v>
      </c>
      <c r="P167" s="5">
        <v>1</v>
      </c>
      <c r="Q167" s="5">
        <v>1</v>
      </c>
      <c r="R167" s="5">
        <v>0</v>
      </c>
      <c r="S167" s="227">
        <v>2.76</v>
      </c>
      <c r="T167" s="227" t="str">
        <f t="shared" si="35"/>
        <v>Isolée</v>
      </c>
      <c r="U167" s="6" t="s">
        <v>46</v>
      </c>
      <c r="V167" s="6" t="s">
        <v>46</v>
      </c>
      <c r="W167" s="7"/>
      <c r="X167" s="16">
        <v>1996</v>
      </c>
      <c r="Y167" s="16" t="s">
        <v>10</v>
      </c>
      <c r="Z167" s="6" t="s">
        <v>46</v>
      </c>
      <c r="AA167" s="6" t="s">
        <v>48</v>
      </c>
      <c r="AB167" s="8">
        <v>3</v>
      </c>
      <c r="AC167" s="8">
        <v>3</v>
      </c>
      <c r="AD167" s="9">
        <v>3</v>
      </c>
      <c r="AE167" s="9">
        <v>3</v>
      </c>
      <c r="AF167" s="17">
        <f t="shared" si="27"/>
        <v>12</v>
      </c>
      <c r="AG167" s="1">
        <f t="shared" si="28"/>
        <v>36</v>
      </c>
      <c r="AH167" s="10">
        <v>1</v>
      </c>
      <c r="AI167" s="10">
        <v>1</v>
      </c>
      <c r="AJ167" s="10">
        <v>3</v>
      </c>
      <c r="AK167" s="27">
        <f t="shared" si="29"/>
        <v>5</v>
      </c>
      <c r="AL167" s="1">
        <f t="shared" si="30"/>
        <v>20</v>
      </c>
      <c r="AM167" s="14">
        <v>1</v>
      </c>
      <c r="AN167" s="14">
        <v>3</v>
      </c>
      <c r="AO167" s="26">
        <f t="shared" si="31"/>
        <v>4</v>
      </c>
      <c r="AP167" s="1">
        <f t="shared" si="32"/>
        <v>24</v>
      </c>
      <c r="AQ167" s="1">
        <f t="shared" si="33"/>
        <v>36</v>
      </c>
      <c r="AR167" s="12">
        <v>67415</v>
      </c>
      <c r="AS167" s="59" t="str">
        <f t="shared" si="34"/>
        <v>Emergente</v>
      </c>
      <c r="AT167" s="58" t="s">
        <v>515</v>
      </c>
    </row>
    <row r="168" spans="1:46" s="2" customFormat="1" ht="45" hidden="1" x14ac:dyDescent="0.25">
      <c r="A168" s="3" t="s">
        <v>102</v>
      </c>
      <c r="B168" s="3" t="s">
        <v>42</v>
      </c>
      <c r="C168" s="3" t="s">
        <v>74</v>
      </c>
      <c r="D168" s="3" t="s">
        <v>79</v>
      </c>
      <c r="E168" s="4" t="s">
        <v>103</v>
      </c>
      <c r="F168" s="5">
        <v>0</v>
      </c>
      <c r="G168" s="5">
        <v>0</v>
      </c>
      <c r="H168" s="5">
        <v>1</v>
      </c>
      <c r="I168" s="5">
        <v>0</v>
      </c>
      <c r="J168" s="5">
        <v>1</v>
      </c>
      <c r="K168" s="5">
        <v>0</v>
      </c>
      <c r="L168" s="5">
        <v>1</v>
      </c>
      <c r="M168" s="5">
        <v>0</v>
      </c>
      <c r="N168" s="5">
        <v>0</v>
      </c>
      <c r="O168" s="5">
        <v>0</v>
      </c>
      <c r="P168" s="5">
        <v>0</v>
      </c>
      <c r="Q168" s="5">
        <v>0</v>
      </c>
      <c r="R168" s="5">
        <v>1</v>
      </c>
      <c r="S168" s="227">
        <v>2.16</v>
      </c>
      <c r="T168" s="227" t="str">
        <f t="shared" si="35"/>
        <v>Isolée</v>
      </c>
      <c r="U168" s="6" t="s">
        <v>46</v>
      </c>
      <c r="V168" s="6" t="s">
        <v>46</v>
      </c>
      <c r="W168" s="7"/>
      <c r="X168" s="7">
        <v>1990</v>
      </c>
      <c r="Y168" s="7" t="s">
        <v>9</v>
      </c>
      <c r="Z168" s="6" t="s">
        <v>46</v>
      </c>
      <c r="AA168" s="6" t="s">
        <v>48</v>
      </c>
      <c r="AB168" s="8">
        <v>3</v>
      </c>
      <c r="AC168" s="8">
        <v>2</v>
      </c>
      <c r="AD168" s="9">
        <v>3</v>
      </c>
      <c r="AE168" s="9">
        <v>1</v>
      </c>
      <c r="AF168" s="17">
        <f t="shared" si="27"/>
        <v>9</v>
      </c>
      <c r="AG168" s="1">
        <f t="shared" si="28"/>
        <v>27</v>
      </c>
      <c r="AH168" s="10">
        <v>3</v>
      </c>
      <c r="AI168" s="10">
        <v>3</v>
      </c>
      <c r="AJ168" s="10">
        <v>3</v>
      </c>
      <c r="AK168" s="27">
        <f t="shared" si="29"/>
        <v>9</v>
      </c>
      <c r="AL168" s="1">
        <f t="shared" si="30"/>
        <v>36</v>
      </c>
      <c r="AM168" s="11">
        <v>1</v>
      </c>
      <c r="AN168" s="11">
        <v>2</v>
      </c>
      <c r="AO168" s="26">
        <f t="shared" si="31"/>
        <v>3</v>
      </c>
      <c r="AP168" s="1">
        <f t="shared" si="32"/>
        <v>18</v>
      </c>
      <c r="AQ168" s="1">
        <f t="shared" ref="AQ168:AQ199" si="39">MAX(AG168,AL168,AP168)</f>
        <v>36</v>
      </c>
      <c r="AR168" s="12">
        <v>3450</v>
      </c>
      <c r="AS168" s="59" t="str">
        <f t="shared" si="34"/>
        <v>Emergente</v>
      </c>
      <c r="AT168" s="58" t="s">
        <v>522</v>
      </c>
    </row>
    <row r="169" spans="1:46" s="2" customFormat="1" ht="45" hidden="1" x14ac:dyDescent="0.25">
      <c r="A169" s="3" t="s">
        <v>296</v>
      </c>
      <c r="B169" s="3" t="s">
        <v>168</v>
      </c>
      <c r="C169" s="3" t="s">
        <v>169</v>
      </c>
      <c r="D169" s="3" t="s">
        <v>290</v>
      </c>
      <c r="E169" s="4" t="s">
        <v>297</v>
      </c>
      <c r="F169" s="5">
        <v>0</v>
      </c>
      <c r="G169" s="5">
        <v>0</v>
      </c>
      <c r="H169" s="5">
        <v>0</v>
      </c>
      <c r="I169" s="5">
        <v>0</v>
      </c>
      <c r="J169" s="5">
        <v>0</v>
      </c>
      <c r="K169" s="5">
        <v>0</v>
      </c>
      <c r="L169" s="5">
        <v>0</v>
      </c>
      <c r="M169" s="5">
        <v>0</v>
      </c>
      <c r="N169" s="5">
        <v>1</v>
      </c>
      <c r="O169" s="5">
        <v>1</v>
      </c>
      <c r="P169" s="5">
        <v>0</v>
      </c>
      <c r="Q169" s="5">
        <v>0</v>
      </c>
      <c r="R169" s="5">
        <v>0</v>
      </c>
      <c r="S169" s="227">
        <v>0.03</v>
      </c>
      <c r="T169" s="227" t="str">
        <f t="shared" si="35"/>
        <v>Isolée</v>
      </c>
      <c r="U169" s="6" t="s">
        <v>46</v>
      </c>
      <c r="V169" s="6" t="s">
        <v>46</v>
      </c>
      <c r="W169" s="7"/>
      <c r="X169" s="7">
        <v>2015</v>
      </c>
      <c r="Y169" s="7" t="s">
        <v>16</v>
      </c>
      <c r="Z169" s="6" t="s">
        <v>46</v>
      </c>
      <c r="AA169" s="6" t="s">
        <v>48</v>
      </c>
      <c r="AB169" s="8">
        <v>2</v>
      </c>
      <c r="AC169" s="8">
        <v>0</v>
      </c>
      <c r="AD169" s="9">
        <v>1</v>
      </c>
      <c r="AE169" s="9">
        <v>1</v>
      </c>
      <c r="AF169" s="17">
        <f t="shared" si="27"/>
        <v>4</v>
      </c>
      <c r="AG169" s="1">
        <f t="shared" si="28"/>
        <v>12</v>
      </c>
      <c r="AH169" s="10">
        <v>3</v>
      </c>
      <c r="AI169" s="10">
        <v>1</v>
      </c>
      <c r="AJ169" s="10">
        <v>1</v>
      </c>
      <c r="AK169" s="27">
        <f t="shared" si="29"/>
        <v>5</v>
      </c>
      <c r="AL169" s="1">
        <f t="shared" si="30"/>
        <v>20</v>
      </c>
      <c r="AM169" s="11">
        <v>1</v>
      </c>
      <c r="AN169" s="11">
        <v>1</v>
      </c>
      <c r="AO169" s="26">
        <f t="shared" si="31"/>
        <v>2</v>
      </c>
      <c r="AP169" s="1">
        <f t="shared" si="32"/>
        <v>12</v>
      </c>
      <c r="AQ169" s="1">
        <f t="shared" si="39"/>
        <v>20</v>
      </c>
      <c r="AR169" s="12">
        <v>256975</v>
      </c>
      <c r="AS169" s="59" t="str">
        <f t="shared" si="34"/>
        <v>Alerte</v>
      </c>
      <c r="AT169" s="58" t="s">
        <v>522</v>
      </c>
    </row>
    <row r="170" spans="1:46" s="2" customFormat="1" ht="60" hidden="1" x14ac:dyDescent="0.25">
      <c r="A170" s="3" t="s">
        <v>354</v>
      </c>
      <c r="B170" s="3" t="s">
        <v>168</v>
      </c>
      <c r="C170" s="3" t="s">
        <v>310</v>
      </c>
      <c r="D170" s="3" t="s">
        <v>320</v>
      </c>
      <c r="E170" s="4" t="s">
        <v>355</v>
      </c>
      <c r="F170" s="5">
        <v>0</v>
      </c>
      <c r="G170" s="5">
        <v>1</v>
      </c>
      <c r="H170" s="5">
        <v>1</v>
      </c>
      <c r="I170" s="5">
        <v>0</v>
      </c>
      <c r="J170" s="5">
        <v>0</v>
      </c>
      <c r="K170" s="5">
        <v>0</v>
      </c>
      <c r="L170" s="5">
        <v>0</v>
      </c>
      <c r="M170" s="5">
        <v>0</v>
      </c>
      <c r="N170" s="5">
        <v>0</v>
      </c>
      <c r="O170" s="5">
        <v>0</v>
      </c>
      <c r="P170" s="5">
        <v>0</v>
      </c>
      <c r="Q170" s="5">
        <v>0</v>
      </c>
      <c r="R170" s="5">
        <v>0</v>
      </c>
      <c r="S170" s="227">
        <v>0.36</v>
      </c>
      <c r="T170" s="227" t="str">
        <f t="shared" si="35"/>
        <v>Isolée</v>
      </c>
      <c r="U170" s="6" t="s">
        <v>46</v>
      </c>
      <c r="V170" s="6" t="s">
        <v>46</v>
      </c>
      <c r="W170" s="7"/>
      <c r="X170" s="18"/>
      <c r="Y170" s="7" t="s">
        <v>356</v>
      </c>
      <c r="Z170" s="6" t="s">
        <v>46</v>
      </c>
      <c r="AA170" s="6" t="s">
        <v>48</v>
      </c>
      <c r="AB170" s="8">
        <v>3</v>
      </c>
      <c r="AC170" s="8">
        <v>3</v>
      </c>
      <c r="AD170" s="9">
        <v>1</v>
      </c>
      <c r="AE170" s="9">
        <v>1</v>
      </c>
      <c r="AF170" s="17">
        <f t="shared" si="27"/>
        <v>8</v>
      </c>
      <c r="AG170" s="1">
        <f t="shared" si="28"/>
        <v>24</v>
      </c>
      <c r="AH170" s="10">
        <v>3</v>
      </c>
      <c r="AI170" s="10">
        <v>2</v>
      </c>
      <c r="AJ170" s="10">
        <v>1</v>
      </c>
      <c r="AK170" s="27">
        <f t="shared" si="29"/>
        <v>6</v>
      </c>
      <c r="AL170" s="1">
        <f t="shared" si="30"/>
        <v>24</v>
      </c>
      <c r="AM170" s="11">
        <v>1</v>
      </c>
      <c r="AN170" s="11">
        <v>1</v>
      </c>
      <c r="AO170" s="26">
        <f t="shared" si="31"/>
        <v>2</v>
      </c>
      <c r="AP170" s="1">
        <f t="shared" si="32"/>
        <v>12</v>
      </c>
      <c r="AQ170" s="1">
        <f t="shared" si="39"/>
        <v>24</v>
      </c>
      <c r="AR170" s="12">
        <v>17658</v>
      </c>
      <c r="AS170" s="59" t="str">
        <f t="shared" si="34"/>
        <v>Alerte</v>
      </c>
      <c r="AT170" s="58" t="s">
        <v>521</v>
      </c>
    </row>
    <row r="171" spans="1:46" s="2" customFormat="1" ht="45" hidden="1" x14ac:dyDescent="0.25">
      <c r="A171" s="17"/>
      <c r="B171" s="3" t="s">
        <v>168</v>
      </c>
      <c r="C171" s="3" t="s">
        <v>169</v>
      </c>
      <c r="D171" s="3" t="s">
        <v>188</v>
      </c>
      <c r="E171" s="4" t="s">
        <v>239</v>
      </c>
      <c r="F171" s="5">
        <v>1</v>
      </c>
      <c r="G171" s="5" t="s">
        <v>240</v>
      </c>
      <c r="H171" s="5">
        <v>1</v>
      </c>
      <c r="I171" s="5">
        <v>1</v>
      </c>
      <c r="J171" s="5" t="s">
        <v>49</v>
      </c>
      <c r="K171" s="5" t="s">
        <v>49</v>
      </c>
      <c r="L171" s="5" t="s">
        <v>49</v>
      </c>
      <c r="M171" s="5">
        <v>1</v>
      </c>
      <c r="N171" s="5">
        <v>1</v>
      </c>
      <c r="O171" s="5" t="s">
        <v>49</v>
      </c>
      <c r="P171" s="5" t="s">
        <v>49</v>
      </c>
      <c r="Q171" s="5" t="s">
        <v>49</v>
      </c>
      <c r="R171" s="5" t="s">
        <v>49</v>
      </c>
      <c r="S171" s="227">
        <v>0.12</v>
      </c>
      <c r="T171" s="227" t="str">
        <f t="shared" si="35"/>
        <v>Isolée</v>
      </c>
      <c r="U171" s="6" t="s">
        <v>46</v>
      </c>
      <c r="V171" s="6" t="s">
        <v>46</v>
      </c>
      <c r="W171" s="7"/>
      <c r="X171" s="7">
        <v>2004</v>
      </c>
      <c r="Y171" s="7" t="s">
        <v>241</v>
      </c>
      <c r="Z171" s="6" t="s">
        <v>46</v>
      </c>
      <c r="AA171" s="6" t="s">
        <v>48</v>
      </c>
      <c r="AB171" s="8">
        <v>2</v>
      </c>
      <c r="AC171" s="8">
        <v>3</v>
      </c>
      <c r="AD171" s="9">
        <v>1</v>
      </c>
      <c r="AE171" s="9">
        <v>1</v>
      </c>
      <c r="AF171" s="17">
        <f t="shared" si="27"/>
        <v>7</v>
      </c>
      <c r="AG171" s="1">
        <f t="shared" si="28"/>
        <v>21</v>
      </c>
      <c r="AH171" s="10">
        <v>1</v>
      </c>
      <c r="AI171" s="10">
        <v>1</v>
      </c>
      <c r="AJ171" s="10">
        <v>0</v>
      </c>
      <c r="AK171" s="27">
        <f t="shared" si="29"/>
        <v>2</v>
      </c>
      <c r="AL171" s="1">
        <f t="shared" si="30"/>
        <v>8</v>
      </c>
      <c r="AM171" s="11">
        <v>1</v>
      </c>
      <c r="AN171" s="11">
        <v>1</v>
      </c>
      <c r="AO171" s="26">
        <f t="shared" si="31"/>
        <v>2</v>
      </c>
      <c r="AP171" s="1">
        <f t="shared" si="32"/>
        <v>12</v>
      </c>
      <c r="AQ171" s="1">
        <f t="shared" si="39"/>
        <v>21</v>
      </c>
      <c r="AR171" s="12">
        <v>235192</v>
      </c>
      <c r="AS171" s="59" t="str">
        <f t="shared" si="34"/>
        <v>Alerte</v>
      </c>
      <c r="AT171" s="58" t="s">
        <v>515</v>
      </c>
    </row>
    <row r="172" spans="1:46" s="2" customFormat="1" ht="30" hidden="1" x14ac:dyDescent="0.25">
      <c r="A172" s="3" t="s">
        <v>506</v>
      </c>
      <c r="B172" s="3" t="s">
        <v>42</v>
      </c>
      <c r="C172" s="3" t="s">
        <v>122</v>
      </c>
      <c r="D172" s="3" t="s">
        <v>129</v>
      </c>
      <c r="E172" s="4" t="s">
        <v>507</v>
      </c>
      <c r="F172" s="5">
        <v>0</v>
      </c>
      <c r="G172" s="5">
        <v>1</v>
      </c>
      <c r="H172" s="5">
        <v>1</v>
      </c>
      <c r="I172" s="5">
        <v>1</v>
      </c>
      <c r="J172" s="5">
        <v>0</v>
      </c>
      <c r="K172" s="5" t="s">
        <v>49</v>
      </c>
      <c r="L172" s="5">
        <v>1</v>
      </c>
      <c r="M172" s="5">
        <v>1</v>
      </c>
      <c r="N172" s="5">
        <v>1</v>
      </c>
      <c r="O172" s="5">
        <v>0</v>
      </c>
      <c r="P172" s="5">
        <v>1</v>
      </c>
      <c r="Q172" s="5">
        <v>1</v>
      </c>
      <c r="R172" s="5">
        <v>0</v>
      </c>
      <c r="S172" s="227">
        <v>3.45</v>
      </c>
      <c r="T172" s="227" t="str">
        <f t="shared" si="35"/>
        <v>Isolée</v>
      </c>
      <c r="U172" s="6" t="s">
        <v>46</v>
      </c>
      <c r="V172" s="6" t="s">
        <v>46</v>
      </c>
      <c r="W172" s="7"/>
      <c r="X172" s="7">
        <v>1981</v>
      </c>
      <c r="Y172" s="7" t="s">
        <v>18</v>
      </c>
      <c r="Z172" s="6" t="s">
        <v>46</v>
      </c>
      <c r="AA172" s="6" t="s">
        <v>48</v>
      </c>
      <c r="AB172" s="8">
        <v>3</v>
      </c>
      <c r="AC172" s="8">
        <v>2</v>
      </c>
      <c r="AD172" s="9">
        <v>2</v>
      </c>
      <c r="AE172" s="9">
        <v>1</v>
      </c>
      <c r="AF172" s="17">
        <f t="shared" si="27"/>
        <v>8</v>
      </c>
      <c r="AG172" s="1">
        <f t="shared" si="28"/>
        <v>24</v>
      </c>
      <c r="AH172" s="10">
        <v>1</v>
      </c>
      <c r="AI172" s="10">
        <v>1</v>
      </c>
      <c r="AJ172" s="10">
        <v>0</v>
      </c>
      <c r="AK172" s="27">
        <f t="shared" si="29"/>
        <v>2</v>
      </c>
      <c r="AL172" s="1">
        <f t="shared" si="30"/>
        <v>8</v>
      </c>
      <c r="AM172" s="11">
        <v>1</v>
      </c>
      <c r="AN172" s="11">
        <v>1</v>
      </c>
      <c r="AO172" s="26">
        <f t="shared" si="31"/>
        <v>2</v>
      </c>
      <c r="AP172" s="1">
        <f t="shared" si="32"/>
        <v>12</v>
      </c>
      <c r="AQ172" s="1">
        <f t="shared" si="39"/>
        <v>24</v>
      </c>
      <c r="AR172" s="12">
        <v>67420</v>
      </c>
      <c r="AS172" s="59" t="str">
        <f t="shared" si="34"/>
        <v>Alerte</v>
      </c>
      <c r="AT172" s="58" t="s">
        <v>515</v>
      </c>
    </row>
    <row r="173" spans="1:46" s="2" customFormat="1" ht="45" hidden="1" x14ac:dyDescent="0.25">
      <c r="A173" s="3" t="s">
        <v>233</v>
      </c>
      <c r="B173" s="3" t="s">
        <v>168</v>
      </c>
      <c r="C173" s="3" t="s">
        <v>169</v>
      </c>
      <c r="D173" s="3" t="s">
        <v>188</v>
      </c>
      <c r="E173" s="4" t="s">
        <v>234</v>
      </c>
      <c r="F173" s="65">
        <v>1</v>
      </c>
      <c r="G173" s="65">
        <v>1</v>
      </c>
      <c r="H173" s="65">
        <v>1</v>
      </c>
      <c r="I173" s="65">
        <v>0</v>
      </c>
      <c r="J173" s="65">
        <v>1</v>
      </c>
      <c r="K173" s="65">
        <v>0</v>
      </c>
      <c r="L173" s="65">
        <v>1</v>
      </c>
      <c r="M173" s="65">
        <v>1</v>
      </c>
      <c r="N173" s="65">
        <v>1</v>
      </c>
      <c r="O173" s="65">
        <v>1</v>
      </c>
      <c r="P173" s="65">
        <v>1</v>
      </c>
      <c r="Q173" s="65">
        <v>0</v>
      </c>
      <c r="R173" s="65">
        <v>1</v>
      </c>
      <c r="S173" s="227">
        <v>0.21</v>
      </c>
      <c r="T173" s="227" t="s">
        <v>526</v>
      </c>
      <c r="U173" s="6" t="s">
        <v>46</v>
      </c>
      <c r="V173" s="6" t="s">
        <v>46</v>
      </c>
      <c r="W173" s="7"/>
      <c r="X173" s="7">
        <v>1994</v>
      </c>
      <c r="Y173" s="7" t="s">
        <v>18</v>
      </c>
      <c r="Z173" s="6" t="s">
        <v>46</v>
      </c>
      <c r="AA173" s="6" t="s">
        <v>48</v>
      </c>
      <c r="AB173" s="8">
        <v>3</v>
      </c>
      <c r="AC173" s="8">
        <v>1</v>
      </c>
      <c r="AD173" s="9">
        <v>1</v>
      </c>
      <c r="AE173" s="9">
        <v>1</v>
      </c>
      <c r="AF173" s="17">
        <f t="shared" si="27"/>
        <v>6</v>
      </c>
      <c r="AG173" s="1">
        <f t="shared" si="28"/>
        <v>18</v>
      </c>
      <c r="AH173" s="10">
        <v>1</v>
      </c>
      <c r="AI173" s="10">
        <v>1</v>
      </c>
      <c r="AJ173" s="10">
        <v>0</v>
      </c>
      <c r="AK173" s="27">
        <f t="shared" si="29"/>
        <v>2</v>
      </c>
      <c r="AL173" s="1">
        <f t="shared" si="30"/>
        <v>8</v>
      </c>
      <c r="AM173" s="11">
        <v>1</v>
      </c>
      <c r="AN173" s="11">
        <v>1</v>
      </c>
      <c r="AO173" s="26">
        <f t="shared" si="31"/>
        <v>2</v>
      </c>
      <c r="AP173" s="1">
        <f t="shared" si="32"/>
        <v>12</v>
      </c>
      <c r="AQ173" s="1">
        <f t="shared" si="39"/>
        <v>18</v>
      </c>
      <c r="AR173" s="12">
        <v>242029</v>
      </c>
      <c r="AS173" s="59" t="str">
        <f t="shared" si="34"/>
        <v>Non EEE</v>
      </c>
      <c r="AT173" s="58" t="s">
        <v>515</v>
      </c>
    </row>
    <row r="174" spans="1:46" s="2" customFormat="1" ht="45" hidden="1" x14ac:dyDescent="0.25">
      <c r="A174" s="3" t="s">
        <v>235</v>
      </c>
      <c r="B174" s="3" t="s">
        <v>168</v>
      </c>
      <c r="C174" s="3" t="s">
        <v>169</v>
      </c>
      <c r="D174" s="3" t="s">
        <v>188</v>
      </c>
      <c r="E174" s="4" t="s">
        <v>236</v>
      </c>
      <c r="F174" s="65">
        <v>0</v>
      </c>
      <c r="G174" s="65">
        <v>1</v>
      </c>
      <c r="H174" s="65">
        <v>1</v>
      </c>
      <c r="I174" s="65">
        <v>1</v>
      </c>
      <c r="J174" s="65">
        <v>1</v>
      </c>
      <c r="K174" s="65">
        <v>0</v>
      </c>
      <c r="L174" s="65">
        <v>0</v>
      </c>
      <c r="M174" s="65">
        <v>0</v>
      </c>
      <c r="N174" s="65">
        <v>0</v>
      </c>
      <c r="O174" s="65">
        <v>0</v>
      </c>
      <c r="P174" s="65">
        <v>0</v>
      </c>
      <c r="Q174" s="65">
        <v>0</v>
      </c>
      <c r="R174" s="65">
        <v>0</v>
      </c>
      <c r="S174" s="227">
        <v>0.39</v>
      </c>
      <c r="T174" s="227" t="str">
        <f t="shared" ref="T174:T207" si="40">IF(S174&gt;=10, "Etendue", IF(S174&gt;=5, "Localisée", "Isolée"))</f>
        <v>Isolée</v>
      </c>
      <c r="U174" s="6" t="s">
        <v>46</v>
      </c>
      <c r="V174" s="6" t="s">
        <v>46</v>
      </c>
      <c r="W174" s="7"/>
      <c r="X174" s="7">
        <v>2014</v>
      </c>
      <c r="Y174" s="7" t="s">
        <v>12</v>
      </c>
      <c r="Z174" s="6" t="s">
        <v>46</v>
      </c>
      <c r="AA174" s="6" t="s">
        <v>48</v>
      </c>
      <c r="AB174" s="8">
        <v>2</v>
      </c>
      <c r="AC174" s="8">
        <v>0</v>
      </c>
      <c r="AD174" s="9">
        <v>1</v>
      </c>
      <c r="AE174" s="9">
        <v>1</v>
      </c>
      <c r="AF174" s="17">
        <f t="shared" si="27"/>
        <v>4</v>
      </c>
      <c r="AG174" s="1">
        <f t="shared" si="28"/>
        <v>12</v>
      </c>
      <c r="AH174" s="10">
        <v>1</v>
      </c>
      <c r="AI174" s="10">
        <v>2</v>
      </c>
      <c r="AJ174" s="10">
        <v>3</v>
      </c>
      <c r="AK174" s="27">
        <f t="shared" si="29"/>
        <v>6</v>
      </c>
      <c r="AL174" s="1">
        <f t="shared" si="30"/>
        <v>24</v>
      </c>
      <c r="AM174" s="11">
        <v>1</v>
      </c>
      <c r="AN174" s="11">
        <v>1</v>
      </c>
      <c r="AO174" s="26">
        <f t="shared" si="31"/>
        <v>2</v>
      </c>
      <c r="AP174" s="1">
        <f t="shared" si="32"/>
        <v>12</v>
      </c>
      <c r="AQ174" s="1">
        <f t="shared" si="39"/>
        <v>24</v>
      </c>
      <c r="AR174" s="12">
        <v>328478</v>
      </c>
      <c r="AS174" s="59" t="str">
        <f t="shared" si="34"/>
        <v>Alerte</v>
      </c>
      <c r="AT174" s="58" t="s">
        <v>522</v>
      </c>
    </row>
    <row r="175" spans="1:46" s="2" customFormat="1" ht="30" hidden="1" x14ac:dyDescent="0.25">
      <c r="A175" s="17"/>
      <c r="B175" s="3" t="s">
        <v>168</v>
      </c>
      <c r="C175" s="3" t="s">
        <v>169</v>
      </c>
      <c r="D175" s="3" t="s">
        <v>188</v>
      </c>
      <c r="E175" s="4" t="s">
        <v>237</v>
      </c>
      <c r="F175" s="65">
        <v>0</v>
      </c>
      <c r="G175" s="65">
        <v>0</v>
      </c>
      <c r="H175" s="65">
        <v>1</v>
      </c>
      <c r="I175" s="65">
        <v>0</v>
      </c>
      <c r="J175" s="65">
        <v>1</v>
      </c>
      <c r="K175" s="65">
        <v>1</v>
      </c>
      <c r="L175" s="65">
        <v>1</v>
      </c>
      <c r="M175" s="65">
        <v>0</v>
      </c>
      <c r="N175" s="65">
        <v>0</v>
      </c>
      <c r="O175" s="65">
        <v>0</v>
      </c>
      <c r="P175" s="65">
        <v>0</v>
      </c>
      <c r="Q175" s="65">
        <v>0</v>
      </c>
      <c r="R175" s="65">
        <v>0</v>
      </c>
      <c r="S175" s="227">
        <v>0.12</v>
      </c>
      <c r="T175" s="227" t="str">
        <f t="shared" si="40"/>
        <v>Isolée</v>
      </c>
      <c r="U175" s="6" t="s">
        <v>46</v>
      </c>
      <c r="V175" s="6" t="s">
        <v>46</v>
      </c>
      <c r="W175" s="7"/>
      <c r="X175" s="7">
        <v>2018</v>
      </c>
      <c r="Y175" s="7" t="s">
        <v>20</v>
      </c>
      <c r="Z175" s="6" t="s">
        <v>46</v>
      </c>
      <c r="AA175" s="6" t="s">
        <v>48</v>
      </c>
      <c r="AB175" s="8">
        <v>2</v>
      </c>
      <c r="AC175" s="9">
        <v>1</v>
      </c>
      <c r="AD175" s="9">
        <v>1</v>
      </c>
      <c r="AE175" s="9">
        <v>1</v>
      </c>
      <c r="AF175" s="17">
        <f t="shared" si="27"/>
        <v>5</v>
      </c>
      <c r="AG175" s="1">
        <f t="shared" si="28"/>
        <v>15</v>
      </c>
      <c r="AH175" s="10">
        <v>1</v>
      </c>
      <c r="AI175" s="10">
        <v>1</v>
      </c>
      <c r="AJ175" s="10">
        <v>0</v>
      </c>
      <c r="AK175" s="27">
        <f t="shared" si="29"/>
        <v>2</v>
      </c>
      <c r="AL175" s="1">
        <f t="shared" si="30"/>
        <v>8</v>
      </c>
      <c r="AM175" s="11">
        <v>1</v>
      </c>
      <c r="AN175" s="11">
        <v>1</v>
      </c>
      <c r="AO175" s="26">
        <f t="shared" si="31"/>
        <v>2</v>
      </c>
      <c r="AP175" s="1">
        <f t="shared" si="32"/>
        <v>12</v>
      </c>
      <c r="AQ175" s="1">
        <f t="shared" si="39"/>
        <v>15</v>
      </c>
      <c r="AR175" s="12">
        <v>239137</v>
      </c>
      <c r="AS175" s="59" t="str">
        <f t="shared" si="34"/>
        <v>Alerte</v>
      </c>
      <c r="AT175" s="58" t="s">
        <v>515</v>
      </c>
    </row>
    <row r="176" spans="1:46" s="2" customFormat="1" ht="30" hidden="1" x14ac:dyDescent="0.25">
      <c r="A176" s="17"/>
      <c r="B176" s="3" t="s">
        <v>168</v>
      </c>
      <c r="C176" s="3" t="s">
        <v>169</v>
      </c>
      <c r="D176" s="3" t="s">
        <v>188</v>
      </c>
      <c r="E176" s="4" t="s">
        <v>238</v>
      </c>
      <c r="F176" s="65">
        <v>0</v>
      </c>
      <c r="G176" s="65">
        <v>1</v>
      </c>
      <c r="H176" s="65">
        <v>1</v>
      </c>
      <c r="I176" s="65">
        <v>1</v>
      </c>
      <c r="J176" s="65">
        <v>1</v>
      </c>
      <c r="K176" s="65">
        <v>0</v>
      </c>
      <c r="L176" s="65">
        <v>1</v>
      </c>
      <c r="M176" s="65">
        <v>0</v>
      </c>
      <c r="N176" s="65">
        <v>0</v>
      </c>
      <c r="O176" s="65">
        <v>0</v>
      </c>
      <c r="P176" s="65">
        <v>0</v>
      </c>
      <c r="Q176" s="65">
        <v>0</v>
      </c>
      <c r="R176" s="65">
        <v>0</v>
      </c>
      <c r="S176" s="227">
        <v>0.21</v>
      </c>
      <c r="T176" s="227" t="str">
        <f t="shared" si="40"/>
        <v>Isolée</v>
      </c>
      <c r="U176" s="6" t="s">
        <v>46</v>
      </c>
      <c r="V176" s="6" t="s">
        <v>46</v>
      </c>
      <c r="W176" s="7"/>
      <c r="X176" s="7">
        <v>1998</v>
      </c>
      <c r="Y176" s="7" t="s">
        <v>9</v>
      </c>
      <c r="Z176" s="6" t="s">
        <v>46</v>
      </c>
      <c r="AA176" s="6" t="s">
        <v>48</v>
      </c>
      <c r="AB176" s="8">
        <v>3</v>
      </c>
      <c r="AC176" s="9">
        <v>2</v>
      </c>
      <c r="AD176" s="9">
        <v>1</v>
      </c>
      <c r="AE176" s="9">
        <v>1</v>
      </c>
      <c r="AF176" s="17">
        <f t="shared" si="27"/>
        <v>7</v>
      </c>
      <c r="AG176" s="1">
        <f t="shared" si="28"/>
        <v>21</v>
      </c>
      <c r="AH176" s="10">
        <v>1</v>
      </c>
      <c r="AI176" s="10">
        <v>1</v>
      </c>
      <c r="AJ176" s="10">
        <v>0</v>
      </c>
      <c r="AK176" s="27">
        <f t="shared" si="29"/>
        <v>2</v>
      </c>
      <c r="AL176" s="1">
        <f t="shared" si="30"/>
        <v>8</v>
      </c>
      <c r="AM176" s="11">
        <v>1</v>
      </c>
      <c r="AN176" s="11">
        <v>1</v>
      </c>
      <c r="AO176" s="26">
        <f t="shared" si="31"/>
        <v>2</v>
      </c>
      <c r="AP176" s="1">
        <f t="shared" si="32"/>
        <v>12</v>
      </c>
      <c r="AQ176" s="1">
        <f t="shared" si="39"/>
        <v>21</v>
      </c>
      <c r="AR176" s="12">
        <v>239138</v>
      </c>
      <c r="AS176" s="59" t="str">
        <f t="shared" si="34"/>
        <v>Alerte</v>
      </c>
      <c r="AT176" s="58" t="s">
        <v>515</v>
      </c>
    </row>
    <row r="177" spans="1:46" s="2" customFormat="1" ht="30" hidden="1" x14ac:dyDescent="0.25">
      <c r="A177" s="3" t="s">
        <v>401</v>
      </c>
      <c r="B177" s="3" t="s">
        <v>365</v>
      </c>
      <c r="C177" s="3" t="s">
        <v>366</v>
      </c>
      <c r="D177" s="3" t="s">
        <v>370</v>
      </c>
      <c r="E177" s="4" t="s">
        <v>402</v>
      </c>
      <c r="F177" s="5">
        <v>0</v>
      </c>
      <c r="G177" s="5">
        <v>0</v>
      </c>
      <c r="H177" s="5">
        <v>1</v>
      </c>
      <c r="I177" s="5">
        <v>0</v>
      </c>
      <c r="J177" s="5">
        <v>0</v>
      </c>
      <c r="K177" s="5">
        <v>0</v>
      </c>
      <c r="L177" s="5">
        <v>0</v>
      </c>
      <c r="M177" s="5">
        <v>0</v>
      </c>
      <c r="N177" s="5">
        <v>0</v>
      </c>
      <c r="O177" s="5">
        <v>0</v>
      </c>
      <c r="P177" s="5">
        <v>0</v>
      </c>
      <c r="Q177" s="5">
        <v>0</v>
      </c>
      <c r="R177" s="5">
        <v>0</v>
      </c>
      <c r="S177" s="227">
        <v>0.36</v>
      </c>
      <c r="T177" s="227" t="str">
        <f t="shared" si="40"/>
        <v>Isolée</v>
      </c>
      <c r="U177" s="6" t="s">
        <v>46</v>
      </c>
      <c r="V177" s="6" t="s">
        <v>46</v>
      </c>
      <c r="W177" s="7"/>
      <c r="X177" s="7">
        <v>1980</v>
      </c>
      <c r="Y177" s="7" t="s">
        <v>10</v>
      </c>
      <c r="Z177" s="6" t="s">
        <v>46</v>
      </c>
      <c r="AA177" s="6" t="s">
        <v>48</v>
      </c>
      <c r="AB177" s="8">
        <v>3</v>
      </c>
      <c r="AC177" s="8">
        <v>3</v>
      </c>
      <c r="AD177" s="9">
        <v>3</v>
      </c>
      <c r="AE177" s="9">
        <v>2</v>
      </c>
      <c r="AF177" s="17">
        <f t="shared" si="27"/>
        <v>11</v>
      </c>
      <c r="AG177" s="1">
        <f t="shared" si="28"/>
        <v>33</v>
      </c>
      <c r="AH177" s="10">
        <v>1</v>
      </c>
      <c r="AI177" s="10">
        <v>1</v>
      </c>
      <c r="AJ177" s="10">
        <v>0</v>
      </c>
      <c r="AK177" s="27">
        <f t="shared" si="29"/>
        <v>2</v>
      </c>
      <c r="AL177" s="1">
        <f t="shared" si="30"/>
        <v>8</v>
      </c>
      <c r="AM177" s="11">
        <v>0</v>
      </c>
      <c r="AN177" s="11">
        <v>0</v>
      </c>
      <c r="AO177" s="26">
        <f t="shared" si="31"/>
        <v>0</v>
      </c>
      <c r="AP177" s="1">
        <f t="shared" si="32"/>
        <v>0</v>
      </c>
      <c r="AQ177" s="1">
        <f t="shared" si="39"/>
        <v>33</v>
      </c>
      <c r="AR177" s="12">
        <v>444457</v>
      </c>
      <c r="AS177" s="59" t="str">
        <f t="shared" si="34"/>
        <v>Emergente</v>
      </c>
      <c r="AT177" s="58" t="s">
        <v>515</v>
      </c>
    </row>
    <row r="178" spans="1:46" s="2" customFormat="1" ht="30" hidden="1" x14ac:dyDescent="0.25">
      <c r="A178" s="3" t="s">
        <v>489</v>
      </c>
      <c r="B178" s="3" t="s">
        <v>42</v>
      </c>
      <c r="C178" s="3" t="s">
        <v>122</v>
      </c>
      <c r="D178" s="3" t="s">
        <v>151</v>
      </c>
      <c r="E178" s="4" t="s">
        <v>490</v>
      </c>
      <c r="F178" s="5">
        <v>0</v>
      </c>
      <c r="G178" s="5">
        <v>0</v>
      </c>
      <c r="H178" s="5">
        <v>0</v>
      </c>
      <c r="I178" s="5">
        <v>0</v>
      </c>
      <c r="J178" s="5">
        <v>1</v>
      </c>
      <c r="K178" s="5">
        <v>1</v>
      </c>
      <c r="L178" s="5">
        <v>1</v>
      </c>
      <c r="M178" s="5">
        <v>0</v>
      </c>
      <c r="N178" s="5">
        <v>0</v>
      </c>
      <c r="O178" s="5">
        <v>0</v>
      </c>
      <c r="P178" s="5">
        <v>0</v>
      </c>
      <c r="Q178" s="5">
        <v>0</v>
      </c>
      <c r="R178" s="5">
        <v>1</v>
      </c>
      <c r="S178" s="227">
        <v>0.54</v>
      </c>
      <c r="T178" s="227" t="str">
        <f t="shared" si="40"/>
        <v>Isolée</v>
      </c>
      <c r="U178" s="6" t="s">
        <v>46</v>
      </c>
      <c r="V178" s="6" t="s">
        <v>46</v>
      </c>
      <c r="W178" s="7"/>
      <c r="X178" s="7">
        <v>1936</v>
      </c>
      <c r="Y178" s="7" t="s">
        <v>491</v>
      </c>
      <c r="Z178" s="6" t="s">
        <v>46</v>
      </c>
      <c r="AA178" s="6" t="s">
        <v>48</v>
      </c>
      <c r="AB178" s="8">
        <v>3</v>
      </c>
      <c r="AC178" s="8">
        <v>3</v>
      </c>
      <c r="AD178" s="9">
        <v>1</v>
      </c>
      <c r="AE178" s="9">
        <v>1</v>
      </c>
      <c r="AF178" s="17">
        <f t="shared" si="27"/>
        <v>8</v>
      </c>
      <c r="AG178" s="1">
        <f t="shared" si="28"/>
        <v>24</v>
      </c>
      <c r="AH178" s="10">
        <v>1</v>
      </c>
      <c r="AI178" s="10">
        <v>1</v>
      </c>
      <c r="AJ178" s="10">
        <v>0</v>
      </c>
      <c r="AK178" s="27">
        <f t="shared" si="29"/>
        <v>2</v>
      </c>
      <c r="AL178" s="1">
        <f t="shared" si="30"/>
        <v>8</v>
      </c>
      <c r="AM178" s="11">
        <v>1</v>
      </c>
      <c r="AN178" s="11">
        <v>1</v>
      </c>
      <c r="AO178" s="26">
        <f t="shared" si="31"/>
        <v>2</v>
      </c>
      <c r="AP178" s="1">
        <f t="shared" si="32"/>
        <v>12</v>
      </c>
      <c r="AQ178" s="1">
        <f t="shared" si="39"/>
        <v>24</v>
      </c>
      <c r="AR178" s="12">
        <v>67812</v>
      </c>
      <c r="AS178" s="59" t="str">
        <f t="shared" si="34"/>
        <v>Alerte</v>
      </c>
      <c r="AT178" s="58" t="s">
        <v>515</v>
      </c>
    </row>
    <row r="179" spans="1:46" s="2" customFormat="1" ht="30" hidden="1" x14ac:dyDescent="0.25">
      <c r="A179" s="3" t="s">
        <v>158</v>
      </c>
      <c r="B179" s="3" t="s">
        <v>42</v>
      </c>
      <c r="C179" s="3" t="s">
        <v>122</v>
      </c>
      <c r="D179" s="3" t="s">
        <v>151</v>
      </c>
      <c r="E179" s="4" t="s">
        <v>159</v>
      </c>
      <c r="F179" s="5">
        <v>1</v>
      </c>
      <c r="G179" s="5">
        <v>0</v>
      </c>
      <c r="H179" s="5">
        <v>0</v>
      </c>
      <c r="I179" s="5">
        <v>1</v>
      </c>
      <c r="J179" s="5">
        <v>1</v>
      </c>
      <c r="K179" s="5">
        <v>1</v>
      </c>
      <c r="L179" s="5">
        <v>1</v>
      </c>
      <c r="M179" s="5">
        <v>1</v>
      </c>
      <c r="N179" s="5">
        <v>0</v>
      </c>
      <c r="O179" s="5">
        <v>1</v>
      </c>
      <c r="P179" s="5">
        <v>0</v>
      </c>
      <c r="Q179" s="5">
        <v>0</v>
      </c>
      <c r="R179" s="5">
        <v>1</v>
      </c>
      <c r="S179" s="227">
        <v>2.76</v>
      </c>
      <c r="T179" s="227" t="str">
        <f t="shared" si="40"/>
        <v>Isolée</v>
      </c>
      <c r="U179" s="6" t="s">
        <v>46</v>
      </c>
      <c r="V179" s="6" t="s">
        <v>46</v>
      </c>
      <c r="W179" s="7"/>
      <c r="X179" s="16">
        <v>1966</v>
      </c>
      <c r="Y179" s="16" t="s">
        <v>149</v>
      </c>
      <c r="Z179" s="6" t="s">
        <v>46</v>
      </c>
      <c r="AA179" s="6" t="s">
        <v>48</v>
      </c>
      <c r="AB179" s="8">
        <v>3</v>
      </c>
      <c r="AC179" s="8">
        <v>2</v>
      </c>
      <c r="AD179" s="9">
        <v>3</v>
      </c>
      <c r="AE179" s="9">
        <v>2</v>
      </c>
      <c r="AF179" s="17">
        <f t="shared" si="27"/>
        <v>10</v>
      </c>
      <c r="AG179" s="1">
        <f t="shared" si="28"/>
        <v>30</v>
      </c>
      <c r="AH179" s="10">
        <v>1</v>
      </c>
      <c r="AI179" s="10">
        <v>1</v>
      </c>
      <c r="AJ179" s="15">
        <v>2</v>
      </c>
      <c r="AK179" s="27">
        <f t="shared" si="29"/>
        <v>4</v>
      </c>
      <c r="AL179" s="1">
        <f t="shared" si="30"/>
        <v>16</v>
      </c>
      <c r="AM179" s="14">
        <v>1</v>
      </c>
      <c r="AN179" s="14">
        <v>1</v>
      </c>
      <c r="AO179" s="26">
        <f t="shared" si="31"/>
        <v>2</v>
      </c>
      <c r="AP179" s="1">
        <f t="shared" si="32"/>
        <v>12</v>
      </c>
      <c r="AQ179" s="1">
        <f t="shared" si="39"/>
        <v>30</v>
      </c>
      <c r="AR179" s="12">
        <v>67817</v>
      </c>
      <c r="AS179" s="59" t="str">
        <f t="shared" si="34"/>
        <v>Alerte</v>
      </c>
      <c r="AT179" s="58" t="s">
        <v>515</v>
      </c>
    </row>
    <row r="180" spans="1:46" s="2" customFormat="1" ht="30" hidden="1" x14ac:dyDescent="0.25">
      <c r="A180" s="3" t="s">
        <v>160</v>
      </c>
      <c r="B180" s="3" t="s">
        <v>42</v>
      </c>
      <c r="C180" s="3" t="s">
        <v>122</v>
      </c>
      <c r="D180" s="3" t="s">
        <v>151</v>
      </c>
      <c r="E180" s="4" t="s">
        <v>161</v>
      </c>
      <c r="F180" s="5">
        <v>1</v>
      </c>
      <c r="G180" s="5">
        <v>0</v>
      </c>
      <c r="H180" s="5">
        <v>0</v>
      </c>
      <c r="I180" s="5">
        <v>0</v>
      </c>
      <c r="J180" s="5">
        <v>1</v>
      </c>
      <c r="K180" s="5">
        <v>0</v>
      </c>
      <c r="L180" s="5">
        <v>1</v>
      </c>
      <c r="M180" s="5">
        <v>0</v>
      </c>
      <c r="N180" s="5">
        <v>0</v>
      </c>
      <c r="O180" s="5">
        <v>0</v>
      </c>
      <c r="P180" s="5">
        <v>0</v>
      </c>
      <c r="Q180" s="5">
        <v>0</v>
      </c>
      <c r="R180" s="5">
        <v>1</v>
      </c>
      <c r="S180" s="227">
        <v>0.66</v>
      </c>
      <c r="T180" s="227" t="str">
        <f t="shared" si="40"/>
        <v>Isolée</v>
      </c>
      <c r="U180" s="6" t="s">
        <v>46</v>
      </c>
      <c r="V180" s="6" t="s">
        <v>46</v>
      </c>
      <c r="W180" s="7"/>
      <c r="X180" s="16">
        <v>1950</v>
      </c>
      <c r="Y180" s="16" t="s">
        <v>149</v>
      </c>
      <c r="Z180" s="6" t="s">
        <v>46</v>
      </c>
      <c r="AA180" s="6" t="s">
        <v>48</v>
      </c>
      <c r="AB180" s="8">
        <v>2</v>
      </c>
      <c r="AC180" s="8">
        <v>2</v>
      </c>
      <c r="AD180" s="9">
        <v>2</v>
      </c>
      <c r="AE180" s="9">
        <v>2</v>
      </c>
      <c r="AF180" s="17">
        <f t="shared" si="27"/>
        <v>8</v>
      </c>
      <c r="AG180" s="1">
        <f t="shared" si="28"/>
        <v>24</v>
      </c>
      <c r="AH180" s="10">
        <v>1</v>
      </c>
      <c r="AI180" s="10">
        <v>1</v>
      </c>
      <c r="AJ180" s="10">
        <v>3</v>
      </c>
      <c r="AK180" s="27">
        <f t="shared" si="29"/>
        <v>5</v>
      </c>
      <c r="AL180" s="1">
        <f t="shared" si="30"/>
        <v>20</v>
      </c>
      <c r="AM180" s="11">
        <v>1</v>
      </c>
      <c r="AN180" s="11">
        <v>1</v>
      </c>
      <c r="AO180" s="26">
        <f t="shared" si="31"/>
        <v>2</v>
      </c>
      <c r="AP180" s="1">
        <f t="shared" si="32"/>
        <v>12</v>
      </c>
      <c r="AQ180" s="1">
        <f t="shared" si="39"/>
        <v>24</v>
      </c>
      <c r="AR180" s="12">
        <v>67819</v>
      </c>
      <c r="AS180" s="59" t="str">
        <f t="shared" si="34"/>
        <v>Alerte</v>
      </c>
      <c r="AT180" s="58" t="s">
        <v>515</v>
      </c>
    </row>
    <row r="181" spans="1:46" s="2" customFormat="1" hidden="1" x14ac:dyDescent="0.25">
      <c r="A181" s="3" t="s">
        <v>162</v>
      </c>
      <c r="B181" s="3" t="s">
        <v>42</v>
      </c>
      <c r="C181" s="3" t="s">
        <v>122</v>
      </c>
      <c r="D181" s="3" t="s">
        <v>144</v>
      </c>
      <c r="E181" s="4" t="s">
        <v>163</v>
      </c>
      <c r="F181" s="5">
        <v>1</v>
      </c>
      <c r="G181" s="5">
        <v>1</v>
      </c>
      <c r="H181" s="5">
        <v>1</v>
      </c>
      <c r="I181" s="5">
        <v>1</v>
      </c>
      <c r="J181" s="5">
        <v>1</v>
      </c>
      <c r="K181" s="5">
        <v>1</v>
      </c>
      <c r="L181" s="5">
        <v>1</v>
      </c>
      <c r="M181" s="5">
        <v>1</v>
      </c>
      <c r="N181" s="5">
        <v>1</v>
      </c>
      <c r="O181" s="5">
        <v>1</v>
      </c>
      <c r="P181" s="5">
        <v>1</v>
      </c>
      <c r="Q181" s="5">
        <v>1</v>
      </c>
      <c r="R181" s="5">
        <v>1</v>
      </c>
      <c r="S181" s="227">
        <v>6.67</v>
      </c>
      <c r="T181" s="227" t="str">
        <f t="shared" si="40"/>
        <v>Localisée</v>
      </c>
      <c r="U181" s="6" t="s">
        <v>46</v>
      </c>
      <c r="V181" s="6" t="s">
        <v>46</v>
      </c>
      <c r="W181" s="7"/>
      <c r="X181" s="16">
        <v>1948</v>
      </c>
      <c r="Y181" s="16" t="s">
        <v>164</v>
      </c>
      <c r="Z181" s="6" t="s">
        <v>46</v>
      </c>
      <c r="AA181" s="6" t="s">
        <v>48</v>
      </c>
      <c r="AB181" s="8">
        <v>3</v>
      </c>
      <c r="AC181" s="8">
        <v>3</v>
      </c>
      <c r="AD181" s="9">
        <v>3</v>
      </c>
      <c r="AE181" s="9">
        <v>1</v>
      </c>
      <c r="AF181" s="17">
        <f t="shared" si="27"/>
        <v>10</v>
      </c>
      <c r="AG181" s="1">
        <f t="shared" si="28"/>
        <v>30</v>
      </c>
      <c r="AH181" s="10">
        <v>2</v>
      </c>
      <c r="AI181" s="10">
        <v>1</v>
      </c>
      <c r="AJ181" s="10">
        <v>3</v>
      </c>
      <c r="AK181" s="27">
        <f t="shared" si="29"/>
        <v>6</v>
      </c>
      <c r="AL181" s="1">
        <f t="shared" si="30"/>
        <v>24</v>
      </c>
      <c r="AM181" s="14">
        <v>1</v>
      </c>
      <c r="AN181" s="14">
        <v>2</v>
      </c>
      <c r="AO181" s="26">
        <f t="shared" si="31"/>
        <v>3</v>
      </c>
      <c r="AP181" s="1">
        <f t="shared" si="32"/>
        <v>18</v>
      </c>
      <c r="AQ181" s="1">
        <f t="shared" si="39"/>
        <v>30</v>
      </c>
      <c r="AR181" s="12">
        <v>69372</v>
      </c>
      <c r="AS181" s="59" t="str">
        <f t="shared" ref="AS181:AS207" si="41">IF(AND(AQ181&lt;=30,T181="Isolée"),"Alerte",(IF(AND(AQ181&lt;=24,T181="Localisée"),"Alerte",(IF(AND(AQ181&gt;30,T181="Isolée"),"Emergente",(IF(AND(AQ181&gt;30,T181="Localisée"),"Emergente",(IF(AND(AQ181&lt;=24,T181="Etendue"),"Non EEE",(IF(AND(AQ181&gt;30,T181="Etendue"),"Majeure",(IF(AND(AQ181&lt;=30,T181="Etendue"),"Modérée",(IF(AND(AQ181&lt;=30,T181="Localisée"),"Modérée")))))))))))))))</f>
        <v>Modérée</v>
      </c>
      <c r="AT181" s="58" t="s">
        <v>515</v>
      </c>
    </row>
    <row r="182" spans="1:46" s="2" customFormat="1" ht="30" hidden="1" x14ac:dyDescent="0.25">
      <c r="A182" s="17"/>
      <c r="B182" s="3" t="s">
        <v>168</v>
      </c>
      <c r="C182" s="3" t="s">
        <v>169</v>
      </c>
      <c r="D182" s="3" t="s">
        <v>275</v>
      </c>
      <c r="E182" s="4" t="s">
        <v>284</v>
      </c>
      <c r="F182" s="5">
        <v>1</v>
      </c>
      <c r="G182" s="5">
        <v>1</v>
      </c>
      <c r="H182" s="5">
        <v>1</v>
      </c>
      <c r="I182" s="5">
        <v>1</v>
      </c>
      <c r="J182" s="5">
        <v>1</v>
      </c>
      <c r="K182" s="5">
        <v>1</v>
      </c>
      <c r="L182" s="5">
        <v>1</v>
      </c>
      <c r="M182" s="5">
        <v>0</v>
      </c>
      <c r="N182" s="5">
        <v>1</v>
      </c>
      <c r="O182" s="5">
        <v>1</v>
      </c>
      <c r="P182" s="5">
        <v>0</v>
      </c>
      <c r="Q182" s="5">
        <v>0</v>
      </c>
      <c r="R182" s="5">
        <v>0</v>
      </c>
      <c r="S182" s="227">
        <v>1.1399999999999999</v>
      </c>
      <c r="T182" s="227" t="str">
        <f t="shared" si="40"/>
        <v>Isolée</v>
      </c>
      <c r="U182" s="6" t="s">
        <v>46</v>
      </c>
      <c r="V182" s="6" t="s">
        <v>46</v>
      </c>
      <c r="W182" s="7"/>
      <c r="X182" s="7">
        <v>2004</v>
      </c>
      <c r="Y182" s="7" t="s">
        <v>12</v>
      </c>
      <c r="Z182" s="6" t="s">
        <v>46</v>
      </c>
      <c r="AA182" s="6" t="s">
        <v>48</v>
      </c>
      <c r="AB182" s="8">
        <v>3</v>
      </c>
      <c r="AC182" s="9">
        <v>1</v>
      </c>
      <c r="AD182" s="9">
        <v>1</v>
      </c>
      <c r="AE182" s="9">
        <v>1</v>
      </c>
      <c r="AF182" s="17">
        <f t="shared" si="27"/>
        <v>6</v>
      </c>
      <c r="AG182" s="1">
        <f t="shared" si="28"/>
        <v>18</v>
      </c>
      <c r="AH182" s="10">
        <v>1</v>
      </c>
      <c r="AI182" s="10">
        <v>1</v>
      </c>
      <c r="AJ182" s="10">
        <v>0</v>
      </c>
      <c r="AK182" s="27">
        <f t="shared" si="29"/>
        <v>2</v>
      </c>
      <c r="AL182" s="1">
        <f t="shared" si="30"/>
        <v>8</v>
      </c>
      <c r="AM182" s="11">
        <v>1</v>
      </c>
      <c r="AN182" s="11">
        <v>1</v>
      </c>
      <c r="AO182" s="26">
        <f t="shared" si="31"/>
        <v>2</v>
      </c>
      <c r="AP182" s="1">
        <f t="shared" si="32"/>
        <v>12</v>
      </c>
      <c r="AQ182" s="1">
        <f t="shared" si="39"/>
        <v>18</v>
      </c>
      <c r="AR182" s="12">
        <v>236066</v>
      </c>
      <c r="AS182" s="59" t="str">
        <f t="shared" si="41"/>
        <v>Alerte</v>
      </c>
      <c r="AT182" s="58" t="s">
        <v>515</v>
      </c>
    </row>
    <row r="183" spans="1:46" s="2" customFormat="1" ht="30" hidden="1" x14ac:dyDescent="0.25">
      <c r="A183" s="3" t="s">
        <v>285</v>
      </c>
      <c r="B183" s="3" t="s">
        <v>168</v>
      </c>
      <c r="C183" s="3" t="s">
        <v>169</v>
      </c>
      <c r="D183" s="3" t="s">
        <v>275</v>
      </c>
      <c r="E183" s="4" t="s">
        <v>286</v>
      </c>
      <c r="F183" s="5">
        <v>1</v>
      </c>
      <c r="G183" s="5">
        <v>1</v>
      </c>
      <c r="H183" s="5">
        <v>1</v>
      </c>
      <c r="I183" s="5">
        <v>1</v>
      </c>
      <c r="J183" s="5">
        <v>1</v>
      </c>
      <c r="K183" s="5">
        <v>1</v>
      </c>
      <c r="L183" s="5">
        <v>1</v>
      </c>
      <c r="M183" s="5">
        <v>0</v>
      </c>
      <c r="N183" s="5">
        <v>1</v>
      </c>
      <c r="O183" s="5">
        <v>1</v>
      </c>
      <c r="P183" s="5">
        <v>0</v>
      </c>
      <c r="Q183" s="5">
        <v>1</v>
      </c>
      <c r="R183" s="5">
        <v>1</v>
      </c>
      <c r="S183" s="227">
        <v>0.56999999999999995</v>
      </c>
      <c r="T183" s="227" t="str">
        <f t="shared" si="40"/>
        <v>Isolée</v>
      </c>
      <c r="U183" s="6" t="s">
        <v>46</v>
      </c>
      <c r="V183" s="6" t="s">
        <v>46</v>
      </c>
      <c r="W183" s="7"/>
      <c r="X183" s="7">
        <v>1998</v>
      </c>
      <c r="Y183" s="7" t="s">
        <v>287</v>
      </c>
      <c r="Z183" s="6" t="s">
        <v>46</v>
      </c>
      <c r="AA183" s="6" t="s">
        <v>48</v>
      </c>
      <c r="AB183" s="8">
        <v>3</v>
      </c>
      <c r="AC183" s="8">
        <v>1</v>
      </c>
      <c r="AD183" s="9">
        <v>1</v>
      </c>
      <c r="AE183" s="9">
        <v>1</v>
      </c>
      <c r="AF183" s="17">
        <f t="shared" si="27"/>
        <v>6</v>
      </c>
      <c r="AG183" s="1">
        <f t="shared" si="28"/>
        <v>18</v>
      </c>
      <c r="AH183" s="10">
        <v>1</v>
      </c>
      <c r="AI183" s="10">
        <v>3</v>
      </c>
      <c r="AJ183" s="10">
        <v>1</v>
      </c>
      <c r="AK183" s="27">
        <f t="shared" si="29"/>
        <v>5</v>
      </c>
      <c r="AL183" s="1">
        <f t="shared" si="30"/>
        <v>20</v>
      </c>
      <c r="AM183" s="11">
        <v>1</v>
      </c>
      <c r="AN183" s="11">
        <v>1</v>
      </c>
      <c r="AO183" s="26">
        <f t="shared" si="31"/>
        <v>2</v>
      </c>
      <c r="AP183" s="1">
        <f t="shared" si="32"/>
        <v>12</v>
      </c>
      <c r="AQ183" s="1">
        <f t="shared" si="39"/>
        <v>20</v>
      </c>
      <c r="AR183" s="12">
        <v>247327</v>
      </c>
      <c r="AS183" s="59" t="str">
        <f t="shared" si="41"/>
        <v>Alerte</v>
      </c>
      <c r="AT183" s="58" t="s">
        <v>522</v>
      </c>
    </row>
    <row r="184" spans="1:46" s="2" customFormat="1" ht="30" hidden="1" x14ac:dyDescent="0.25">
      <c r="A184" s="3" t="s">
        <v>242</v>
      </c>
      <c r="B184" s="3" t="s">
        <v>168</v>
      </c>
      <c r="C184" s="3" t="s">
        <v>169</v>
      </c>
      <c r="D184" s="3" t="s">
        <v>188</v>
      </c>
      <c r="E184" s="4" t="s">
        <v>243</v>
      </c>
      <c r="F184" s="5">
        <v>0</v>
      </c>
      <c r="G184" s="5">
        <v>0</v>
      </c>
      <c r="H184" s="5">
        <v>1</v>
      </c>
      <c r="I184" s="5">
        <v>1</v>
      </c>
      <c r="J184" s="5">
        <v>1</v>
      </c>
      <c r="K184" s="5">
        <v>0</v>
      </c>
      <c r="L184" s="5">
        <v>0</v>
      </c>
      <c r="M184" s="5">
        <v>0</v>
      </c>
      <c r="N184" s="5">
        <v>0</v>
      </c>
      <c r="O184" s="5">
        <v>0</v>
      </c>
      <c r="P184" s="5">
        <v>0</v>
      </c>
      <c r="Q184" s="5">
        <v>0</v>
      </c>
      <c r="R184" s="5">
        <v>0</v>
      </c>
      <c r="S184" s="227">
        <v>0.06</v>
      </c>
      <c r="T184" s="227" t="str">
        <f t="shared" si="40"/>
        <v>Isolée</v>
      </c>
      <c r="U184" s="6" t="s">
        <v>46</v>
      </c>
      <c r="V184" s="6" t="s">
        <v>46</v>
      </c>
      <c r="W184" s="7"/>
      <c r="X184" s="7">
        <v>2015</v>
      </c>
      <c r="Y184" s="7" t="s">
        <v>12</v>
      </c>
      <c r="Z184" s="6" t="s">
        <v>46</v>
      </c>
      <c r="AA184" s="6" t="s">
        <v>48</v>
      </c>
      <c r="AB184" s="8">
        <v>2</v>
      </c>
      <c r="AC184" s="9">
        <v>2</v>
      </c>
      <c r="AD184" s="9">
        <v>1</v>
      </c>
      <c r="AE184" s="9">
        <v>1</v>
      </c>
      <c r="AF184" s="17">
        <f t="shared" si="27"/>
        <v>6</v>
      </c>
      <c r="AG184" s="1">
        <f t="shared" si="28"/>
        <v>18</v>
      </c>
      <c r="AH184" s="10">
        <v>3</v>
      </c>
      <c r="AI184" s="10">
        <v>3</v>
      </c>
      <c r="AJ184" s="10">
        <v>1</v>
      </c>
      <c r="AK184" s="27">
        <f t="shared" si="29"/>
        <v>7</v>
      </c>
      <c r="AL184" s="1">
        <f t="shared" si="30"/>
        <v>28</v>
      </c>
      <c r="AM184" s="11">
        <v>1</v>
      </c>
      <c r="AN184" s="11">
        <v>1</v>
      </c>
      <c r="AO184" s="26">
        <f t="shared" si="31"/>
        <v>2</v>
      </c>
      <c r="AP184" s="1">
        <f t="shared" si="32"/>
        <v>12</v>
      </c>
      <c r="AQ184" s="1">
        <f t="shared" si="39"/>
        <v>28</v>
      </c>
      <c r="AR184" s="12">
        <v>783812</v>
      </c>
      <c r="AS184" s="59" t="str">
        <f t="shared" si="41"/>
        <v>Alerte</v>
      </c>
      <c r="AT184" s="58" t="s">
        <v>522</v>
      </c>
    </row>
    <row r="185" spans="1:46" s="2" customFormat="1" hidden="1" x14ac:dyDescent="0.25">
      <c r="A185" s="3" t="s">
        <v>165</v>
      </c>
      <c r="B185" s="3" t="s">
        <v>42</v>
      </c>
      <c r="C185" s="3" t="s">
        <v>122</v>
      </c>
      <c r="D185" s="3" t="s">
        <v>126</v>
      </c>
      <c r="E185" s="4" t="s">
        <v>166</v>
      </c>
      <c r="F185" s="5">
        <v>0</v>
      </c>
      <c r="G185" s="5">
        <v>1</v>
      </c>
      <c r="H185" s="5">
        <v>1</v>
      </c>
      <c r="I185" s="5">
        <v>1</v>
      </c>
      <c r="J185" s="5">
        <v>1</v>
      </c>
      <c r="K185" s="5">
        <v>0</v>
      </c>
      <c r="L185" s="5">
        <v>1</v>
      </c>
      <c r="M185" s="5">
        <v>1</v>
      </c>
      <c r="N185" s="5">
        <v>1</v>
      </c>
      <c r="O185" s="5">
        <v>1</v>
      </c>
      <c r="P185" s="5">
        <v>1</v>
      </c>
      <c r="Q185" s="5">
        <v>1</v>
      </c>
      <c r="R185" s="5">
        <v>0</v>
      </c>
      <c r="S185" s="227">
        <v>3.48</v>
      </c>
      <c r="T185" s="227" t="str">
        <f t="shared" si="40"/>
        <v>Isolée</v>
      </c>
      <c r="U185" s="6" t="s">
        <v>46</v>
      </c>
      <c r="V185" s="6" t="s">
        <v>46</v>
      </c>
      <c r="W185" s="7"/>
      <c r="X185" s="16">
        <v>1970</v>
      </c>
      <c r="Y185" s="16" t="s">
        <v>164</v>
      </c>
      <c r="Z185" s="6" t="s">
        <v>46</v>
      </c>
      <c r="AA185" s="6" t="s">
        <v>48</v>
      </c>
      <c r="AB185" s="8">
        <v>3</v>
      </c>
      <c r="AC185" s="8">
        <v>3</v>
      </c>
      <c r="AD185" s="9">
        <v>3</v>
      </c>
      <c r="AE185" s="9">
        <v>2</v>
      </c>
      <c r="AF185" s="17">
        <f t="shared" si="27"/>
        <v>11</v>
      </c>
      <c r="AG185" s="1">
        <f t="shared" si="28"/>
        <v>33</v>
      </c>
      <c r="AH185" s="10">
        <v>2</v>
      </c>
      <c r="AI185" s="10">
        <v>2</v>
      </c>
      <c r="AJ185" s="15">
        <v>1</v>
      </c>
      <c r="AK185" s="27">
        <f t="shared" si="29"/>
        <v>5</v>
      </c>
      <c r="AL185" s="1">
        <f t="shared" si="30"/>
        <v>20</v>
      </c>
      <c r="AM185" s="11">
        <v>1</v>
      </c>
      <c r="AN185" s="11">
        <v>1</v>
      </c>
      <c r="AO185" s="26">
        <f t="shared" si="31"/>
        <v>2</v>
      </c>
      <c r="AP185" s="1">
        <f t="shared" si="32"/>
        <v>12</v>
      </c>
      <c r="AQ185" s="1">
        <f t="shared" si="39"/>
        <v>33</v>
      </c>
      <c r="AR185" s="12">
        <v>67585</v>
      </c>
      <c r="AS185" s="59" t="str">
        <f t="shared" si="41"/>
        <v>Emergente</v>
      </c>
      <c r="AT185" s="58" t="s">
        <v>515</v>
      </c>
    </row>
    <row r="186" spans="1:46" s="2" customFormat="1" ht="30" hidden="1" x14ac:dyDescent="0.25">
      <c r="A186" s="3" t="s">
        <v>403</v>
      </c>
      <c r="B186" s="3" t="s">
        <v>365</v>
      </c>
      <c r="C186" s="3" t="s">
        <v>366</v>
      </c>
      <c r="D186" s="3" t="s">
        <v>404</v>
      </c>
      <c r="E186" s="4" t="s">
        <v>405</v>
      </c>
      <c r="F186" s="5">
        <v>0</v>
      </c>
      <c r="G186" s="5">
        <v>1</v>
      </c>
      <c r="H186" s="5">
        <v>1</v>
      </c>
      <c r="I186" s="5">
        <v>1</v>
      </c>
      <c r="J186" s="5">
        <v>1</v>
      </c>
      <c r="K186" s="5">
        <v>0</v>
      </c>
      <c r="L186" s="5">
        <v>1</v>
      </c>
      <c r="M186" s="5">
        <v>0</v>
      </c>
      <c r="N186" s="5">
        <v>0</v>
      </c>
      <c r="O186" s="5">
        <v>0</v>
      </c>
      <c r="P186" s="5">
        <v>1</v>
      </c>
      <c r="Q186" s="5">
        <v>0</v>
      </c>
      <c r="R186" s="5">
        <v>0</v>
      </c>
      <c r="S186" s="227">
        <v>1.08</v>
      </c>
      <c r="T186" s="227" t="str">
        <f t="shared" si="40"/>
        <v>Isolée</v>
      </c>
      <c r="U186" s="6" t="s">
        <v>46</v>
      </c>
      <c r="V186" s="6" t="s">
        <v>46</v>
      </c>
      <c r="W186" s="7"/>
      <c r="X186" s="7">
        <v>1982</v>
      </c>
      <c r="Y186" s="7" t="s">
        <v>9</v>
      </c>
      <c r="Z186" s="6" t="s">
        <v>46</v>
      </c>
      <c r="AA186" s="6" t="s">
        <v>48</v>
      </c>
      <c r="AB186" s="8">
        <v>3</v>
      </c>
      <c r="AC186" s="8">
        <v>3</v>
      </c>
      <c r="AD186" s="9">
        <v>3</v>
      </c>
      <c r="AE186" s="9">
        <v>3</v>
      </c>
      <c r="AF186" s="17">
        <f t="shared" si="27"/>
        <v>12</v>
      </c>
      <c r="AG186" s="1">
        <f t="shared" si="28"/>
        <v>36</v>
      </c>
      <c r="AH186" s="10">
        <v>1</v>
      </c>
      <c r="AI186" s="10">
        <v>1</v>
      </c>
      <c r="AJ186" s="10">
        <v>3</v>
      </c>
      <c r="AK186" s="27">
        <f t="shared" si="29"/>
        <v>5</v>
      </c>
      <c r="AL186" s="1">
        <f t="shared" si="30"/>
        <v>20</v>
      </c>
      <c r="AM186" s="11">
        <v>1</v>
      </c>
      <c r="AN186" s="11">
        <v>1</v>
      </c>
      <c r="AO186" s="26">
        <f t="shared" si="31"/>
        <v>2</v>
      </c>
      <c r="AP186" s="1">
        <f t="shared" si="32"/>
        <v>12</v>
      </c>
      <c r="AQ186" s="1">
        <f t="shared" si="39"/>
        <v>36</v>
      </c>
      <c r="AR186" s="12">
        <v>163426</v>
      </c>
      <c r="AS186" s="59" t="str">
        <f t="shared" si="41"/>
        <v>Emergente</v>
      </c>
      <c r="AT186" s="58" t="s">
        <v>515</v>
      </c>
    </row>
    <row r="187" spans="1:46" s="2" customFormat="1" ht="30" hidden="1" x14ac:dyDescent="0.25">
      <c r="A187" s="166" t="s">
        <v>992</v>
      </c>
      <c r="B187" s="166" t="s">
        <v>42</v>
      </c>
      <c r="C187" s="166" t="s">
        <v>112</v>
      </c>
      <c r="D187" s="166" t="s">
        <v>993</v>
      </c>
      <c r="E187" s="167" t="s">
        <v>994</v>
      </c>
      <c r="F187" s="13">
        <v>0</v>
      </c>
      <c r="G187" s="13">
        <v>0</v>
      </c>
      <c r="H187" s="13">
        <v>0</v>
      </c>
      <c r="I187" s="13">
        <v>0</v>
      </c>
      <c r="J187" s="13">
        <v>0</v>
      </c>
      <c r="K187" s="13">
        <v>1</v>
      </c>
      <c r="L187" s="13">
        <v>0</v>
      </c>
      <c r="M187" s="13">
        <v>0</v>
      </c>
      <c r="N187" s="13">
        <v>0</v>
      </c>
      <c r="O187" s="13">
        <v>0</v>
      </c>
      <c r="P187" s="13">
        <v>0</v>
      </c>
      <c r="Q187" s="13">
        <v>0</v>
      </c>
      <c r="R187" s="13">
        <v>0</v>
      </c>
      <c r="S187" s="227">
        <v>0.3</v>
      </c>
      <c r="T187" s="227" t="str">
        <f t="shared" si="40"/>
        <v>Isolée</v>
      </c>
      <c r="U187" s="1" t="s">
        <v>46</v>
      </c>
      <c r="V187" s="1" t="s">
        <v>46</v>
      </c>
      <c r="W187" s="18"/>
      <c r="X187" s="18">
        <v>1970</v>
      </c>
      <c r="Y187" s="18" t="s">
        <v>13</v>
      </c>
      <c r="Z187" s="1" t="s">
        <v>46</v>
      </c>
      <c r="AA187" s="1" t="s">
        <v>48</v>
      </c>
      <c r="AB187" s="9">
        <v>1</v>
      </c>
      <c r="AC187" s="9">
        <v>2</v>
      </c>
      <c r="AD187" s="9">
        <v>1</v>
      </c>
      <c r="AE187" s="9">
        <v>1</v>
      </c>
      <c r="AF187" s="17">
        <f t="shared" si="27"/>
        <v>5</v>
      </c>
      <c r="AG187" s="1">
        <f t="shared" si="28"/>
        <v>15</v>
      </c>
      <c r="AH187" s="10">
        <v>1</v>
      </c>
      <c r="AI187" s="10">
        <v>1</v>
      </c>
      <c r="AJ187" s="10">
        <v>0</v>
      </c>
      <c r="AK187" s="27">
        <f t="shared" si="29"/>
        <v>2</v>
      </c>
      <c r="AL187" s="1">
        <f t="shared" si="30"/>
        <v>8</v>
      </c>
      <c r="AM187" s="14">
        <v>1</v>
      </c>
      <c r="AN187" s="14">
        <v>1</v>
      </c>
      <c r="AO187" s="26">
        <f t="shared" si="31"/>
        <v>2</v>
      </c>
      <c r="AP187" s="1">
        <f t="shared" si="32"/>
        <v>12</v>
      </c>
      <c r="AQ187" s="1">
        <f t="shared" si="39"/>
        <v>15</v>
      </c>
      <c r="AR187" s="25">
        <v>35</v>
      </c>
      <c r="AS187" s="59" t="str">
        <f t="shared" si="41"/>
        <v>Alerte</v>
      </c>
      <c r="AT187" s="58" t="s">
        <v>515</v>
      </c>
    </row>
    <row r="188" spans="1:46" s="2" customFormat="1" ht="45" hidden="1" x14ac:dyDescent="0.25">
      <c r="A188" s="172" t="s">
        <v>999</v>
      </c>
      <c r="B188" s="172" t="s">
        <v>168</v>
      </c>
      <c r="C188" s="172" t="s">
        <v>169</v>
      </c>
      <c r="D188" s="172" t="s">
        <v>188</v>
      </c>
      <c r="E188" s="173" t="s">
        <v>1000</v>
      </c>
      <c r="F188" s="5">
        <v>0</v>
      </c>
      <c r="G188" s="5">
        <v>0</v>
      </c>
      <c r="H188" s="5">
        <v>0</v>
      </c>
      <c r="I188" s="5">
        <v>0</v>
      </c>
      <c r="J188" s="5">
        <v>1</v>
      </c>
      <c r="K188" s="5">
        <v>0</v>
      </c>
      <c r="L188" s="5">
        <v>0</v>
      </c>
      <c r="M188" s="5">
        <v>0</v>
      </c>
      <c r="N188" s="5">
        <v>0</v>
      </c>
      <c r="O188" s="5">
        <v>0</v>
      </c>
      <c r="P188" s="5">
        <v>0</v>
      </c>
      <c r="Q188" s="5">
        <v>0</v>
      </c>
      <c r="R188" s="5">
        <v>0</v>
      </c>
      <c r="S188" s="227" t="s">
        <v>49</v>
      </c>
      <c r="T188" s="227" t="str">
        <f t="shared" si="40"/>
        <v>Etendue</v>
      </c>
      <c r="U188" s="1" t="s">
        <v>46</v>
      </c>
      <c r="V188" s="1" t="s">
        <v>46</v>
      </c>
      <c r="W188" s="18"/>
      <c r="X188" s="18">
        <v>2017</v>
      </c>
      <c r="Y188" s="18" t="s">
        <v>12</v>
      </c>
      <c r="Z188" s="1" t="s">
        <v>46</v>
      </c>
      <c r="AA188" s="1" t="s">
        <v>48</v>
      </c>
      <c r="AB188" s="9">
        <v>2</v>
      </c>
      <c r="AC188" s="9">
        <v>2</v>
      </c>
      <c r="AD188" s="9">
        <v>2</v>
      </c>
      <c r="AE188" s="9">
        <v>1</v>
      </c>
      <c r="AF188" s="17">
        <f t="shared" si="27"/>
        <v>7</v>
      </c>
      <c r="AG188" s="1">
        <f t="shared" si="28"/>
        <v>21</v>
      </c>
      <c r="AH188" s="10">
        <v>3</v>
      </c>
      <c r="AI188" s="10">
        <v>3</v>
      </c>
      <c r="AJ188" s="10">
        <v>3</v>
      </c>
      <c r="AK188" s="27">
        <f t="shared" si="29"/>
        <v>9</v>
      </c>
      <c r="AL188" s="1">
        <f t="shared" si="30"/>
        <v>36</v>
      </c>
      <c r="AM188" s="14">
        <v>1</v>
      </c>
      <c r="AN188" s="14">
        <v>1</v>
      </c>
      <c r="AO188" s="26">
        <f t="shared" si="31"/>
        <v>2</v>
      </c>
      <c r="AP188" s="1">
        <f t="shared" si="32"/>
        <v>12</v>
      </c>
      <c r="AQ188" s="1">
        <f t="shared" si="39"/>
        <v>36</v>
      </c>
      <c r="AR188" s="25">
        <v>593184</v>
      </c>
      <c r="AS188" s="59" t="str">
        <f t="shared" si="41"/>
        <v>Majeure</v>
      </c>
      <c r="AT188" s="58" t="s">
        <v>522</v>
      </c>
    </row>
    <row r="189" spans="1:46" s="2" customFormat="1" ht="60" hidden="1" x14ac:dyDescent="0.25">
      <c r="A189" s="3" t="s">
        <v>270</v>
      </c>
      <c r="B189" s="3" t="s">
        <v>168</v>
      </c>
      <c r="C189" s="3" t="s">
        <v>169</v>
      </c>
      <c r="D189" s="3" t="s">
        <v>252</v>
      </c>
      <c r="E189" s="4" t="s">
        <v>271</v>
      </c>
      <c r="F189" s="5">
        <v>0</v>
      </c>
      <c r="G189" s="5">
        <v>1</v>
      </c>
      <c r="H189" s="5">
        <v>1</v>
      </c>
      <c r="I189" s="5">
        <v>0</v>
      </c>
      <c r="J189" s="5">
        <v>1</v>
      </c>
      <c r="K189" s="5">
        <v>0</v>
      </c>
      <c r="L189" s="5">
        <v>0</v>
      </c>
      <c r="M189" s="5">
        <v>0</v>
      </c>
      <c r="N189" s="5">
        <v>0</v>
      </c>
      <c r="O189" s="5">
        <v>0</v>
      </c>
      <c r="P189" s="5">
        <v>0</v>
      </c>
      <c r="Q189" s="5">
        <v>0</v>
      </c>
      <c r="R189" s="5">
        <v>0</v>
      </c>
      <c r="S189" s="227">
        <v>0.06</v>
      </c>
      <c r="T189" s="227" t="str">
        <f t="shared" si="40"/>
        <v>Isolée</v>
      </c>
      <c r="U189" s="6" t="s">
        <v>46</v>
      </c>
      <c r="V189" s="6" t="s">
        <v>46</v>
      </c>
      <c r="W189" s="7"/>
      <c r="X189" s="7">
        <v>1955</v>
      </c>
      <c r="Y189" s="7" t="s">
        <v>12</v>
      </c>
      <c r="Z189" s="6" t="s">
        <v>46</v>
      </c>
      <c r="AA189" s="6" t="s">
        <v>48</v>
      </c>
      <c r="AB189" s="8">
        <v>2</v>
      </c>
      <c r="AC189" s="8">
        <v>1</v>
      </c>
      <c r="AD189" s="9">
        <v>1</v>
      </c>
      <c r="AE189" s="9">
        <v>1</v>
      </c>
      <c r="AF189" s="17">
        <f t="shared" si="27"/>
        <v>5</v>
      </c>
      <c r="AG189" s="1">
        <f t="shared" si="28"/>
        <v>15</v>
      </c>
      <c r="AH189" s="10">
        <v>3</v>
      </c>
      <c r="AI189" s="10">
        <v>1</v>
      </c>
      <c r="AJ189" s="10">
        <v>1</v>
      </c>
      <c r="AK189" s="27">
        <f t="shared" si="29"/>
        <v>5</v>
      </c>
      <c r="AL189" s="1">
        <f t="shared" si="30"/>
        <v>20</v>
      </c>
      <c r="AM189" s="11">
        <v>1</v>
      </c>
      <c r="AN189" s="11">
        <v>1</v>
      </c>
      <c r="AO189" s="26">
        <f t="shared" si="31"/>
        <v>2</v>
      </c>
      <c r="AP189" s="1">
        <f t="shared" si="32"/>
        <v>12</v>
      </c>
      <c r="AQ189" s="1">
        <f t="shared" si="39"/>
        <v>20</v>
      </c>
      <c r="AR189" s="12">
        <v>249412</v>
      </c>
      <c r="AS189" s="59" t="str">
        <f t="shared" si="41"/>
        <v>Alerte</v>
      </c>
      <c r="AT189" s="58" t="s">
        <v>522</v>
      </c>
    </row>
    <row r="190" spans="1:46" s="2" customFormat="1" ht="45" hidden="1" x14ac:dyDescent="0.25">
      <c r="A190" s="3" t="s">
        <v>304</v>
      </c>
      <c r="B190" s="3" t="s">
        <v>168</v>
      </c>
      <c r="C190" s="3" t="s">
        <v>299</v>
      </c>
      <c r="D190" s="3" t="s">
        <v>300</v>
      </c>
      <c r="E190" s="4" t="s">
        <v>305</v>
      </c>
      <c r="F190" s="5">
        <v>0</v>
      </c>
      <c r="G190" s="5">
        <v>1</v>
      </c>
      <c r="H190" s="5">
        <v>1</v>
      </c>
      <c r="I190" s="5">
        <v>1</v>
      </c>
      <c r="J190" s="5">
        <v>1</v>
      </c>
      <c r="K190" s="5">
        <v>1</v>
      </c>
      <c r="L190" s="5">
        <v>1</v>
      </c>
      <c r="M190" s="5">
        <v>0</v>
      </c>
      <c r="N190" s="5">
        <v>1</v>
      </c>
      <c r="O190" s="5">
        <v>1</v>
      </c>
      <c r="P190" s="5">
        <v>0</v>
      </c>
      <c r="Q190" s="5">
        <v>0</v>
      </c>
      <c r="R190" s="5">
        <v>0</v>
      </c>
      <c r="S190" s="227">
        <v>0.96</v>
      </c>
      <c r="T190" s="227" t="str">
        <f t="shared" si="40"/>
        <v>Isolée</v>
      </c>
      <c r="U190" s="6" t="s">
        <v>46</v>
      </c>
      <c r="V190" s="6" t="s">
        <v>46</v>
      </c>
      <c r="W190" s="7"/>
      <c r="X190" s="7">
        <v>1998</v>
      </c>
      <c r="Y190" s="7" t="s">
        <v>12</v>
      </c>
      <c r="Z190" s="6" t="s">
        <v>46</v>
      </c>
      <c r="AA190" s="6" t="s">
        <v>48</v>
      </c>
      <c r="AB190" s="8">
        <v>3</v>
      </c>
      <c r="AC190" s="8">
        <v>2</v>
      </c>
      <c r="AD190" s="8">
        <v>2</v>
      </c>
      <c r="AE190" s="9">
        <v>1</v>
      </c>
      <c r="AF190" s="17">
        <f t="shared" si="27"/>
        <v>8</v>
      </c>
      <c r="AG190" s="1">
        <f t="shared" si="28"/>
        <v>24</v>
      </c>
      <c r="AH190" s="10">
        <v>1</v>
      </c>
      <c r="AI190" s="10">
        <v>1</v>
      </c>
      <c r="AJ190" s="10">
        <v>0</v>
      </c>
      <c r="AK190" s="27">
        <f t="shared" si="29"/>
        <v>2</v>
      </c>
      <c r="AL190" s="1">
        <f t="shared" si="30"/>
        <v>8</v>
      </c>
      <c r="AM190" s="11">
        <v>2</v>
      </c>
      <c r="AN190" s="11">
        <v>2</v>
      </c>
      <c r="AO190" s="26">
        <f t="shared" si="31"/>
        <v>4</v>
      </c>
      <c r="AP190" s="1">
        <f t="shared" si="32"/>
        <v>24</v>
      </c>
      <c r="AQ190" s="1">
        <f t="shared" si="39"/>
        <v>24</v>
      </c>
      <c r="AR190" s="12">
        <v>234123</v>
      </c>
      <c r="AS190" s="59" t="str">
        <f t="shared" si="41"/>
        <v>Alerte</v>
      </c>
      <c r="AT190" s="58" t="s">
        <v>521</v>
      </c>
    </row>
    <row r="191" spans="1:46" s="2" customFormat="1" ht="30" hidden="1" x14ac:dyDescent="0.25">
      <c r="A191" s="17"/>
      <c r="B191" s="3" t="s">
        <v>168</v>
      </c>
      <c r="C191" s="3" t="s">
        <v>169</v>
      </c>
      <c r="D191" s="3" t="s">
        <v>188</v>
      </c>
      <c r="E191" s="4" t="s">
        <v>244</v>
      </c>
      <c r="F191" s="5">
        <v>0</v>
      </c>
      <c r="G191" s="5">
        <v>0</v>
      </c>
      <c r="H191" s="5">
        <v>0</v>
      </c>
      <c r="I191" s="5">
        <v>0</v>
      </c>
      <c r="J191" s="5">
        <v>0</v>
      </c>
      <c r="K191" s="5">
        <v>0</v>
      </c>
      <c r="L191" s="5">
        <v>1</v>
      </c>
      <c r="M191" s="5">
        <v>0</v>
      </c>
      <c r="N191" s="5">
        <v>0</v>
      </c>
      <c r="O191" s="5">
        <v>0</v>
      </c>
      <c r="P191" s="5">
        <v>0</v>
      </c>
      <c r="Q191" s="5">
        <v>1</v>
      </c>
      <c r="R191" s="5">
        <v>1</v>
      </c>
      <c r="S191" s="227">
        <v>0.09</v>
      </c>
      <c r="T191" s="227" t="str">
        <f t="shared" si="40"/>
        <v>Isolée</v>
      </c>
      <c r="U191" s="6" t="s">
        <v>46</v>
      </c>
      <c r="V191" s="6" t="s">
        <v>46</v>
      </c>
      <c r="W191" s="7"/>
      <c r="X191" s="7">
        <v>2018</v>
      </c>
      <c r="Y191" s="7" t="s">
        <v>20</v>
      </c>
      <c r="Z191" s="6" t="s">
        <v>46</v>
      </c>
      <c r="AA191" s="6" t="s">
        <v>48</v>
      </c>
      <c r="AB191" s="8">
        <v>2</v>
      </c>
      <c r="AC191" s="8">
        <v>0</v>
      </c>
      <c r="AD191" s="9">
        <v>1</v>
      </c>
      <c r="AE191" s="9">
        <v>1</v>
      </c>
      <c r="AF191" s="17">
        <f t="shared" si="27"/>
        <v>4</v>
      </c>
      <c r="AG191" s="1">
        <f t="shared" si="28"/>
        <v>12</v>
      </c>
      <c r="AH191" s="10">
        <v>3</v>
      </c>
      <c r="AI191" s="10">
        <v>1</v>
      </c>
      <c r="AJ191" s="10">
        <v>0</v>
      </c>
      <c r="AK191" s="27">
        <f t="shared" si="29"/>
        <v>4</v>
      </c>
      <c r="AL191" s="1">
        <f t="shared" si="30"/>
        <v>16</v>
      </c>
      <c r="AM191" s="11">
        <v>1</v>
      </c>
      <c r="AN191" s="11">
        <v>1</v>
      </c>
      <c r="AO191" s="26">
        <f t="shared" si="31"/>
        <v>2</v>
      </c>
      <c r="AP191" s="1">
        <f t="shared" si="32"/>
        <v>12</v>
      </c>
      <c r="AQ191" s="1">
        <f t="shared" si="39"/>
        <v>16</v>
      </c>
      <c r="AR191" s="12">
        <v>247327</v>
      </c>
      <c r="AS191" s="59" t="str">
        <f t="shared" si="41"/>
        <v>Alerte</v>
      </c>
      <c r="AT191" s="58" t="s">
        <v>522</v>
      </c>
    </row>
    <row r="192" spans="1:46" s="2" customFormat="1" ht="30" hidden="1" x14ac:dyDescent="0.25">
      <c r="A192" s="3" t="s">
        <v>49</v>
      </c>
      <c r="B192" s="3" t="s">
        <v>168</v>
      </c>
      <c r="C192" s="3" t="s">
        <v>310</v>
      </c>
      <c r="D192" s="3" t="s">
        <v>311</v>
      </c>
      <c r="E192" s="4" t="s">
        <v>357</v>
      </c>
      <c r="F192" s="5">
        <v>0</v>
      </c>
      <c r="G192" s="5">
        <v>1</v>
      </c>
      <c r="H192" s="5">
        <v>1</v>
      </c>
      <c r="I192" s="5">
        <v>0</v>
      </c>
      <c r="J192" s="5">
        <v>0</v>
      </c>
      <c r="K192" s="5">
        <v>0</v>
      </c>
      <c r="L192" s="5">
        <v>0</v>
      </c>
      <c r="M192" s="5">
        <v>0</v>
      </c>
      <c r="N192" s="5">
        <v>0</v>
      </c>
      <c r="O192" s="5">
        <v>0</v>
      </c>
      <c r="P192" s="5">
        <v>0</v>
      </c>
      <c r="Q192" s="5">
        <v>0</v>
      </c>
      <c r="R192" s="5">
        <v>0</v>
      </c>
      <c r="S192" s="227">
        <v>0.71</v>
      </c>
      <c r="T192" s="227" t="str">
        <f t="shared" si="40"/>
        <v>Isolée</v>
      </c>
      <c r="U192" s="6" t="s">
        <v>46</v>
      </c>
      <c r="V192" s="6" t="s">
        <v>46</v>
      </c>
      <c r="W192" s="7"/>
      <c r="X192" s="16">
        <v>2015</v>
      </c>
      <c r="Y192" s="16" t="s">
        <v>358</v>
      </c>
      <c r="Z192" s="6" t="s">
        <v>46</v>
      </c>
      <c r="AA192" s="6" t="s">
        <v>48</v>
      </c>
      <c r="AB192" s="8">
        <v>2</v>
      </c>
      <c r="AC192" s="8">
        <v>1</v>
      </c>
      <c r="AD192" s="9">
        <v>1</v>
      </c>
      <c r="AE192" s="9">
        <v>1</v>
      </c>
      <c r="AF192" s="17">
        <f t="shared" si="27"/>
        <v>5</v>
      </c>
      <c r="AG192" s="1">
        <f t="shared" si="28"/>
        <v>15</v>
      </c>
      <c r="AH192" s="10">
        <v>1</v>
      </c>
      <c r="AI192" s="10">
        <v>1</v>
      </c>
      <c r="AJ192" s="10">
        <v>0</v>
      </c>
      <c r="AK192" s="27">
        <f t="shared" si="29"/>
        <v>2</v>
      </c>
      <c r="AL192" s="1">
        <f t="shared" si="30"/>
        <v>8</v>
      </c>
      <c r="AM192" s="11">
        <v>1</v>
      </c>
      <c r="AN192" s="11">
        <v>1</v>
      </c>
      <c r="AO192" s="26">
        <f t="shared" si="31"/>
        <v>2</v>
      </c>
      <c r="AP192" s="1">
        <f t="shared" si="32"/>
        <v>12</v>
      </c>
      <c r="AQ192" s="1">
        <f t="shared" si="39"/>
        <v>15</v>
      </c>
      <c r="AR192" s="12">
        <v>363942</v>
      </c>
      <c r="AS192" s="59" t="str">
        <f t="shared" si="41"/>
        <v>Alerte</v>
      </c>
      <c r="AT192" s="58" t="s">
        <v>515</v>
      </c>
    </row>
    <row r="193" spans="1:46" s="2" customFormat="1" ht="30" hidden="1" x14ac:dyDescent="0.25">
      <c r="A193" s="3" t="s">
        <v>185</v>
      </c>
      <c r="B193" s="3" t="s">
        <v>168</v>
      </c>
      <c r="C193" s="3" t="s">
        <v>169</v>
      </c>
      <c r="D193" s="3" t="s">
        <v>170</v>
      </c>
      <c r="E193" s="4" t="s">
        <v>186</v>
      </c>
      <c r="F193" s="5">
        <v>1</v>
      </c>
      <c r="G193" s="5">
        <v>1</v>
      </c>
      <c r="H193" s="5">
        <v>0</v>
      </c>
      <c r="I193" s="5">
        <v>1</v>
      </c>
      <c r="J193" s="5">
        <v>1</v>
      </c>
      <c r="K193" s="5">
        <v>1</v>
      </c>
      <c r="L193" s="5">
        <v>1</v>
      </c>
      <c r="M193" s="5">
        <v>0</v>
      </c>
      <c r="N193" s="5">
        <v>1</v>
      </c>
      <c r="O193" s="5">
        <v>1</v>
      </c>
      <c r="P193" s="5">
        <v>0</v>
      </c>
      <c r="Q193" s="5">
        <v>0</v>
      </c>
      <c r="R193" s="5">
        <v>1</v>
      </c>
      <c r="S193" s="227">
        <v>4.95</v>
      </c>
      <c r="T193" s="227" t="str">
        <f t="shared" si="40"/>
        <v>Isolée</v>
      </c>
      <c r="U193" s="6" t="s">
        <v>46</v>
      </c>
      <c r="V193" s="6" t="s">
        <v>46</v>
      </c>
      <c r="W193" s="7"/>
      <c r="X193" s="7">
        <v>1918</v>
      </c>
      <c r="Y193" s="7" t="s">
        <v>10</v>
      </c>
      <c r="Z193" s="6" t="s">
        <v>46</v>
      </c>
      <c r="AA193" s="6" t="s">
        <v>48</v>
      </c>
      <c r="AB193" s="8">
        <v>3</v>
      </c>
      <c r="AC193" s="8">
        <v>2</v>
      </c>
      <c r="AD193" s="9">
        <v>1</v>
      </c>
      <c r="AE193" s="9">
        <v>1</v>
      </c>
      <c r="AF193" s="17">
        <f t="shared" si="27"/>
        <v>7</v>
      </c>
      <c r="AG193" s="1">
        <f t="shared" si="28"/>
        <v>21</v>
      </c>
      <c r="AH193" s="10">
        <v>3</v>
      </c>
      <c r="AI193" s="10">
        <v>1</v>
      </c>
      <c r="AJ193" s="10">
        <v>1</v>
      </c>
      <c r="AK193" s="27">
        <f t="shared" si="29"/>
        <v>5</v>
      </c>
      <c r="AL193" s="1">
        <f t="shared" si="30"/>
        <v>20</v>
      </c>
      <c r="AM193" s="11">
        <v>1</v>
      </c>
      <c r="AN193" s="11">
        <v>1</v>
      </c>
      <c r="AO193" s="26">
        <f t="shared" si="31"/>
        <v>2</v>
      </c>
      <c r="AP193" s="1">
        <f t="shared" si="32"/>
        <v>12</v>
      </c>
      <c r="AQ193" s="1">
        <f t="shared" si="39"/>
        <v>21</v>
      </c>
      <c r="AR193" s="12">
        <v>241107</v>
      </c>
      <c r="AS193" s="59" t="str">
        <f t="shared" si="41"/>
        <v>Alerte</v>
      </c>
      <c r="AT193" s="58" t="s">
        <v>515</v>
      </c>
    </row>
    <row r="194" spans="1:46" s="2" customFormat="1" ht="30" hidden="1" x14ac:dyDescent="0.25">
      <c r="A194" s="3" t="s">
        <v>443</v>
      </c>
      <c r="B194" s="3" t="s">
        <v>42</v>
      </c>
      <c r="C194" s="3" t="s">
        <v>431</v>
      </c>
      <c r="D194" s="3" t="s">
        <v>440</v>
      </c>
      <c r="E194" s="4" t="s">
        <v>444</v>
      </c>
      <c r="F194" s="5">
        <v>0</v>
      </c>
      <c r="G194" s="5" t="s">
        <v>49</v>
      </c>
      <c r="H194" s="5">
        <v>1</v>
      </c>
      <c r="I194" s="5" t="s">
        <v>49</v>
      </c>
      <c r="J194" s="5" t="s">
        <v>49</v>
      </c>
      <c r="K194" s="5">
        <v>0</v>
      </c>
      <c r="L194" s="5">
        <v>0</v>
      </c>
      <c r="M194" s="5">
        <v>0</v>
      </c>
      <c r="N194" s="5">
        <v>0</v>
      </c>
      <c r="O194" s="5">
        <v>0</v>
      </c>
      <c r="P194" s="5">
        <v>0</v>
      </c>
      <c r="Q194" s="5">
        <v>0</v>
      </c>
      <c r="R194" s="5">
        <v>0</v>
      </c>
      <c r="S194" s="227">
        <v>0.36</v>
      </c>
      <c r="T194" s="227" t="str">
        <f t="shared" si="40"/>
        <v>Isolée</v>
      </c>
      <c r="U194" s="6" t="s">
        <v>46</v>
      </c>
      <c r="V194" s="6" t="s">
        <v>46</v>
      </c>
      <c r="W194" s="7"/>
      <c r="X194" s="7">
        <v>2004</v>
      </c>
      <c r="Y194" s="7" t="s">
        <v>442</v>
      </c>
      <c r="Z194" s="6" t="s">
        <v>46</v>
      </c>
      <c r="AA194" s="6" t="s">
        <v>48</v>
      </c>
      <c r="AB194" s="8">
        <v>3</v>
      </c>
      <c r="AC194" s="8">
        <v>3</v>
      </c>
      <c r="AD194" s="9">
        <v>1</v>
      </c>
      <c r="AE194" s="9">
        <v>1</v>
      </c>
      <c r="AF194" s="17">
        <f t="shared" si="27"/>
        <v>8</v>
      </c>
      <c r="AG194" s="1">
        <f t="shared" si="28"/>
        <v>24</v>
      </c>
      <c r="AH194" s="10">
        <v>1</v>
      </c>
      <c r="AI194" s="10">
        <v>1</v>
      </c>
      <c r="AJ194" s="10">
        <v>1</v>
      </c>
      <c r="AK194" s="27">
        <f t="shared" si="29"/>
        <v>3</v>
      </c>
      <c r="AL194" s="1">
        <f t="shared" si="30"/>
        <v>12</v>
      </c>
      <c r="AM194" s="11">
        <v>1</v>
      </c>
      <c r="AN194" s="11">
        <v>1</v>
      </c>
      <c r="AO194" s="26">
        <f t="shared" si="31"/>
        <v>2</v>
      </c>
      <c r="AP194" s="1">
        <f t="shared" si="32"/>
        <v>12</v>
      </c>
      <c r="AQ194" s="1">
        <f t="shared" si="39"/>
        <v>24</v>
      </c>
      <c r="AR194" s="12">
        <v>372804</v>
      </c>
      <c r="AS194" s="59" t="str">
        <f t="shared" si="41"/>
        <v>Alerte</v>
      </c>
      <c r="AT194" s="58" t="s">
        <v>515</v>
      </c>
    </row>
    <row r="195" spans="1:46" s="2" customFormat="1" ht="45" hidden="1" x14ac:dyDescent="0.25">
      <c r="A195" s="3" t="s">
        <v>445</v>
      </c>
      <c r="B195" s="3" t="s">
        <v>42</v>
      </c>
      <c r="C195" s="3" t="s">
        <v>431</v>
      </c>
      <c r="D195" s="3" t="s">
        <v>440</v>
      </c>
      <c r="E195" s="4" t="s">
        <v>446</v>
      </c>
      <c r="F195" s="5">
        <v>0</v>
      </c>
      <c r="G195" s="5">
        <v>1</v>
      </c>
      <c r="H195" s="5">
        <v>1</v>
      </c>
      <c r="I195" s="5" t="s">
        <v>49</v>
      </c>
      <c r="J195" s="5" t="s">
        <v>49</v>
      </c>
      <c r="K195" s="5">
        <v>0</v>
      </c>
      <c r="L195" s="5">
        <v>0</v>
      </c>
      <c r="M195" s="5">
        <v>0</v>
      </c>
      <c r="N195" s="5">
        <v>0</v>
      </c>
      <c r="O195" s="5">
        <v>0</v>
      </c>
      <c r="P195" s="5">
        <v>0</v>
      </c>
      <c r="Q195" s="5">
        <v>0</v>
      </c>
      <c r="R195" s="5">
        <v>0</v>
      </c>
      <c r="S195" s="227">
        <v>1.07</v>
      </c>
      <c r="T195" s="227" t="str">
        <f t="shared" si="40"/>
        <v>Isolée</v>
      </c>
      <c r="U195" s="6" t="s">
        <v>46</v>
      </c>
      <c r="V195" s="6" t="s">
        <v>46</v>
      </c>
      <c r="W195" s="7"/>
      <c r="X195" s="7">
        <v>2013</v>
      </c>
      <c r="Y195" s="7" t="s">
        <v>10</v>
      </c>
      <c r="Z195" s="6" t="s">
        <v>46</v>
      </c>
      <c r="AA195" s="6" t="s">
        <v>48</v>
      </c>
      <c r="AB195" s="8">
        <v>3</v>
      </c>
      <c r="AC195" s="8">
        <v>3</v>
      </c>
      <c r="AD195" s="9">
        <v>3</v>
      </c>
      <c r="AE195" s="9">
        <v>1</v>
      </c>
      <c r="AF195" s="17">
        <f t="shared" si="27"/>
        <v>10</v>
      </c>
      <c r="AG195" s="1">
        <f t="shared" si="28"/>
        <v>30</v>
      </c>
      <c r="AH195" s="10">
        <v>2</v>
      </c>
      <c r="AI195" s="10">
        <v>1</v>
      </c>
      <c r="AJ195" s="10">
        <v>1</v>
      </c>
      <c r="AK195" s="27">
        <f t="shared" si="29"/>
        <v>4</v>
      </c>
      <c r="AL195" s="1">
        <f t="shared" si="30"/>
        <v>16</v>
      </c>
      <c r="AM195" s="11">
        <v>1</v>
      </c>
      <c r="AN195" s="11">
        <v>1</v>
      </c>
      <c r="AO195" s="26">
        <f t="shared" si="31"/>
        <v>2</v>
      </c>
      <c r="AP195" s="1">
        <f t="shared" si="32"/>
        <v>12</v>
      </c>
      <c r="AQ195" s="1">
        <f t="shared" si="39"/>
        <v>30</v>
      </c>
      <c r="AR195" s="12">
        <v>372808</v>
      </c>
      <c r="AS195" s="59" t="str">
        <f t="shared" si="41"/>
        <v>Alerte</v>
      </c>
      <c r="AT195" s="58" t="s">
        <v>515</v>
      </c>
    </row>
    <row r="196" spans="1:46" s="2" customFormat="1" ht="30" hidden="1" x14ac:dyDescent="0.25">
      <c r="A196" s="3" t="s">
        <v>104</v>
      </c>
      <c r="B196" s="3" t="s">
        <v>42</v>
      </c>
      <c r="C196" s="3" t="s">
        <v>74</v>
      </c>
      <c r="D196" s="3" t="s">
        <v>105</v>
      </c>
      <c r="E196" s="4" t="s">
        <v>106</v>
      </c>
      <c r="F196" s="5">
        <v>0</v>
      </c>
      <c r="G196" s="5">
        <v>0</v>
      </c>
      <c r="H196" s="5">
        <v>1</v>
      </c>
      <c r="I196" s="5">
        <v>1</v>
      </c>
      <c r="J196" s="5">
        <v>1</v>
      </c>
      <c r="K196" s="5">
        <v>1</v>
      </c>
      <c r="L196" s="5">
        <v>0</v>
      </c>
      <c r="M196" s="5">
        <v>0</v>
      </c>
      <c r="N196" s="5">
        <v>0</v>
      </c>
      <c r="O196" s="5">
        <v>0</v>
      </c>
      <c r="P196" s="5">
        <v>1</v>
      </c>
      <c r="Q196" s="5">
        <v>0</v>
      </c>
      <c r="R196" s="5">
        <v>0</v>
      </c>
      <c r="S196" s="227">
        <v>0.27</v>
      </c>
      <c r="T196" s="227" t="str">
        <f t="shared" si="40"/>
        <v>Isolée</v>
      </c>
      <c r="U196" s="6" t="s">
        <v>46</v>
      </c>
      <c r="V196" s="6" t="s">
        <v>46</v>
      </c>
      <c r="W196" s="7"/>
      <c r="X196" s="7">
        <v>1975</v>
      </c>
      <c r="Y196" s="7" t="s">
        <v>18</v>
      </c>
      <c r="Z196" s="6" t="s">
        <v>46</v>
      </c>
      <c r="AA196" s="6" t="s">
        <v>48</v>
      </c>
      <c r="AB196" s="8">
        <v>3</v>
      </c>
      <c r="AC196" s="8">
        <v>2</v>
      </c>
      <c r="AD196" s="9">
        <v>2</v>
      </c>
      <c r="AE196" s="9">
        <v>1</v>
      </c>
      <c r="AF196" s="17">
        <f t="shared" ref="AF196:AF208" si="42">SUM(AB196:AE196)</f>
        <v>8</v>
      </c>
      <c r="AG196" s="1">
        <f t="shared" ref="AG196:AG207" si="43">AF196*3</f>
        <v>24</v>
      </c>
      <c r="AH196" s="10">
        <v>1</v>
      </c>
      <c r="AI196" s="10">
        <v>1</v>
      </c>
      <c r="AJ196" s="10">
        <v>0</v>
      </c>
      <c r="AK196" s="27">
        <f t="shared" ref="AK196:AK207" si="44">SUM(AH196:AJ196)</f>
        <v>2</v>
      </c>
      <c r="AL196" s="1">
        <f t="shared" ref="AL196:AL207" si="45">AK196*4</f>
        <v>8</v>
      </c>
      <c r="AM196" s="11">
        <v>1</v>
      </c>
      <c r="AN196" s="11">
        <v>1</v>
      </c>
      <c r="AO196" s="26">
        <f t="shared" ref="AO196:AO207" si="46">SUM(AM196:AN196)</f>
        <v>2</v>
      </c>
      <c r="AP196" s="1">
        <f t="shared" ref="AP196:AP207" si="47">AO196*6</f>
        <v>12</v>
      </c>
      <c r="AQ196" s="1">
        <f t="shared" si="39"/>
        <v>24</v>
      </c>
      <c r="AR196" s="12">
        <v>3000</v>
      </c>
      <c r="AS196" s="59" t="str">
        <f t="shared" si="41"/>
        <v>Alerte</v>
      </c>
      <c r="AT196" s="58" t="s">
        <v>515</v>
      </c>
    </row>
    <row r="197" spans="1:46" s="2" customFormat="1" ht="30" hidden="1" x14ac:dyDescent="0.25">
      <c r="A197" s="3" t="s">
        <v>116</v>
      </c>
      <c r="B197" s="3" t="s">
        <v>42</v>
      </c>
      <c r="C197" s="3" t="s">
        <v>108</v>
      </c>
      <c r="D197" s="3" t="s">
        <v>109</v>
      </c>
      <c r="E197" s="4" t="s">
        <v>117</v>
      </c>
      <c r="F197" s="5">
        <v>0</v>
      </c>
      <c r="G197" s="5">
        <v>1</v>
      </c>
      <c r="H197" s="5">
        <v>1</v>
      </c>
      <c r="I197" s="5">
        <v>1</v>
      </c>
      <c r="J197" s="5">
        <v>1</v>
      </c>
      <c r="K197" s="5">
        <v>0</v>
      </c>
      <c r="L197" s="5">
        <v>1</v>
      </c>
      <c r="M197" s="5">
        <v>0</v>
      </c>
      <c r="N197" s="5">
        <v>0</v>
      </c>
      <c r="O197" s="5">
        <v>0</v>
      </c>
      <c r="P197" s="5">
        <v>0</v>
      </c>
      <c r="Q197" s="5">
        <v>0</v>
      </c>
      <c r="R197" s="5">
        <v>0</v>
      </c>
      <c r="S197" s="229">
        <v>0.75</v>
      </c>
      <c r="T197" s="227" t="str">
        <f t="shared" si="40"/>
        <v>Isolée</v>
      </c>
      <c r="U197" s="6" t="s">
        <v>46</v>
      </c>
      <c r="V197" s="6" t="s">
        <v>46</v>
      </c>
      <c r="W197" s="7"/>
      <c r="X197" s="7">
        <v>1960</v>
      </c>
      <c r="Y197" s="7" t="s">
        <v>118</v>
      </c>
      <c r="Z197" s="6" t="s">
        <v>46</v>
      </c>
      <c r="AA197" s="6" t="s">
        <v>48</v>
      </c>
      <c r="AB197" s="8">
        <v>3</v>
      </c>
      <c r="AC197" s="8">
        <v>2</v>
      </c>
      <c r="AD197" s="9">
        <v>3</v>
      </c>
      <c r="AE197" s="9">
        <v>1</v>
      </c>
      <c r="AF197" s="17">
        <f t="shared" si="42"/>
        <v>9</v>
      </c>
      <c r="AG197" s="1">
        <f t="shared" si="43"/>
        <v>27</v>
      </c>
      <c r="AH197" s="10">
        <v>1</v>
      </c>
      <c r="AI197" s="10">
        <v>1</v>
      </c>
      <c r="AJ197" s="10">
        <v>0</v>
      </c>
      <c r="AK197" s="27">
        <f t="shared" si="44"/>
        <v>2</v>
      </c>
      <c r="AL197" s="1">
        <f t="shared" si="45"/>
        <v>8</v>
      </c>
      <c r="AM197" s="14">
        <v>1</v>
      </c>
      <c r="AN197" s="14">
        <v>1</v>
      </c>
      <c r="AO197" s="26">
        <f t="shared" si="46"/>
        <v>2</v>
      </c>
      <c r="AP197" s="1">
        <f t="shared" si="47"/>
        <v>12</v>
      </c>
      <c r="AQ197" s="1">
        <f t="shared" si="39"/>
        <v>27</v>
      </c>
      <c r="AR197" s="12">
        <v>77428</v>
      </c>
      <c r="AS197" s="59" t="str">
        <f t="shared" si="41"/>
        <v>Alerte</v>
      </c>
      <c r="AT197" s="58" t="s">
        <v>515</v>
      </c>
    </row>
    <row r="198" spans="1:46" s="2" customFormat="1" ht="75" hidden="1" x14ac:dyDescent="0.25">
      <c r="A198" s="3" t="s">
        <v>119</v>
      </c>
      <c r="B198" s="3" t="s">
        <v>42</v>
      </c>
      <c r="C198" s="3" t="s">
        <v>108</v>
      </c>
      <c r="D198" s="3" t="s">
        <v>109</v>
      </c>
      <c r="E198" s="4" t="s">
        <v>120</v>
      </c>
      <c r="F198" s="5">
        <v>1</v>
      </c>
      <c r="G198" s="5">
        <v>1</v>
      </c>
      <c r="H198" s="5">
        <v>1</v>
      </c>
      <c r="I198" s="5">
        <v>1</v>
      </c>
      <c r="J198" s="5">
        <v>1</v>
      </c>
      <c r="K198" s="5">
        <v>1</v>
      </c>
      <c r="L198" s="5">
        <v>1</v>
      </c>
      <c r="M198" s="5">
        <v>1</v>
      </c>
      <c r="N198" s="5">
        <v>1</v>
      </c>
      <c r="O198" s="5">
        <v>1</v>
      </c>
      <c r="P198" s="5">
        <v>1</v>
      </c>
      <c r="Q198" s="5">
        <v>1</v>
      </c>
      <c r="R198" s="5">
        <v>1</v>
      </c>
      <c r="S198" s="227">
        <v>10</v>
      </c>
      <c r="T198" s="227" t="str">
        <f t="shared" si="40"/>
        <v>Etendue</v>
      </c>
      <c r="U198" s="6" t="s">
        <v>46</v>
      </c>
      <c r="V198" s="6" t="s">
        <v>46</v>
      </c>
      <c r="W198" s="7"/>
      <c r="X198" s="7">
        <v>1991</v>
      </c>
      <c r="Y198" s="7" t="s">
        <v>14</v>
      </c>
      <c r="Z198" s="6" t="s">
        <v>46</v>
      </c>
      <c r="AA198" s="6" t="s">
        <v>48</v>
      </c>
      <c r="AB198" s="8">
        <v>3</v>
      </c>
      <c r="AC198" s="8">
        <v>3</v>
      </c>
      <c r="AD198" s="9">
        <v>3</v>
      </c>
      <c r="AE198" s="9">
        <v>1</v>
      </c>
      <c r="AF198" s="17">
        <f t="shared" si="42"/>
        <v>10</v>
      </c>
      <c r="AG198" s="1">
        <f t="shared" si="43"/>
        <v>30</v>
      </c>
      <c r="AH198" s="10">
        <v>1</v>
      </c>
      <c r="AI198" s="10">
        <v>3</v>
      </c>
      <c r="AJ198" s="15">
        <v>3</v>
      </c>
      <c r="AK198" s="27">
        <f t="shared" si="44"/>
        <v>7</v>
      </c>
      <c r="AL198" s="1">
        <f t="shared" si="45"/>
        <v>28</v>
      </c>
      <c r="AM198" s="14">
        <v>3</v>
      </c>
      <c r="AN198" s="14">
        <v>1</v>
      </c>
      <c r="AO198" s="26">
        <f t="shared" si="46"/>
        <v>4</v>
      </c>
      <c r="AP198" s="1">
        <f t="shared" si="47"/>
        <v>24</v>
      </c>
      <c r="AQ198" s="1">
        <f t="shared" si="39"/>
        <v>30</v>
      </c>
      <c r="AR198" s="12">
        <v>77424</v>
      </c>
      <c r="AS198" s="59" t="str">
        <f t="shared" si="41"/>
        <v>Modérée</v>
      </c>
      <c r="AT198" s="58" t="s">
        <v>515</v>
      </c>
    </row>
    <row r="199" spans="1:46" s="2" customFormat="1" ht="30" hidden="1" x14ac:dyDescent="0.25">
      <c r="A199" s="17"/>
      <c r="B199" s="3" t="s">
        <v>453</v>
      </c>
      <c r="C199" s="3" t="s">
        <v>454</v>
      </c>
      <c r="D199" s="3" t="s">
        <v>455</v>
      </c>
      <c r="E199" s="4" t="s">
        <v>464</v>
      </c>
      <c r="F199" s="5">
        <v>0</v>
      </c>
      <c r="G199" s="5">
        <v>0</v>
      </c>
      <c r="H199" s="5">
        <v>1</v>
      </c>
      <c r="I199" s="5">
        <v>0</v>
      </c>
      <c r="J199" s="5">
        <v>0</v>
      </c>
      <c r="K199" s="5">
        <v>0</v>
      </c>
      <c r="L199" s="5">
        <v>0</v>
      </c>
      <c r="M199" s="5">
        <v>0</v>
      </c>
      <c r="N199" s="5">
        <v>0</v>
      </c>
      <c r="O199" s="5">
        <v>0</v>
      </c>
      <c r="P199" s="5">
        <v>0</v>
      </c>
      <c r="Q199" s="5">
        <v>0</v>
      </c>
      <c r="R199" s="5">
        <v>0</v>
      </c>
      <c r="S199" s="227">
        <v>0.71</v>
      </c>
      <c r="T199" s="227" t="str">
        <f t="shared" si="40"/>
        <v>Isolée</v>
      </c>
      <c r="U199" s="6" t="s">
        <v>46</v>
      </c>
      <c r="V199" s="6" t="s">
        <v>46</v>
      </c>
      <c r="W199" s="7"/>
      <c r="X199" s="7" t="s">
        <v>49</v>
      </c>
      <c r="Y199" s="7" t="s">
        <v>49</v>
      </c>
      <c r="Z199" s="6" t="s">
        <v>46</v>
      </c>
      <c r="AA199" s="6" t="s">
        <v>48</v>
      </c>
      <c r="AB199" s="8">
        <v>2</v>
      </c>
      <c r="AC199" s="8">
        <v>3</v>
      </c>
      <c r="AD199" s="9">
        <v>3</v>
      </c>
      <c r="AE199" s="9">
        <v>1</v>
      </c>
      <c r="AF199" s="17">
        <f t="shared" si="42"/>
        <v>9</v>
      </c>
      <c r="AG199" s="1">
        <f t="shared" si="43"/>
        <v>27</v>
      </c>
      <c r="AH199" s="10">
        <v>1</v>
      </c>
      <c r="AI199" s="10">
        <v>1</v>
      </c>
      <c r="AJ199" s="10">
        <v>0</v>
      </c>
      <c r="AK199" s="27">
        <f t="shared" si="44"/>
        <v>2</v>
      </c>
      <c r="AL199" s="1">
        <f t="shared" si="45"/>
        <v>8</v>
      </c>
      <c r="AM199" s="11">
        <v>1</v>
      </c>
      <c r="AN199" s="11">
        <v>1</v>
      </c>
      <c r="AO199" s="26">
        <f t="shared" si="46"/>
        <v>2</v>
      </c>
      <c r="AP199" s="1">
        <f t="shared" si="47"/>
        <v>12</v>
      </c>
      <c r="AQ199" s="1">
        <f t="shared" si="39"/>
        <v>27</v>
      </c>
      <c r="AR199" s="12">
        <v>378264</v>
      </c>
      <c r="AS199" s="59" t="str">
        <f t="shared" si="41"/>
        <v>Alerte</v>
      </c>
      <c r="AT199" s="58" t="s">
        <v>515</v>
      </c>
    </row>
    <row r="200" spans="1:46" s="2" customFormat="1" ht="30" hidden="1" x14ac:dyDescent="0.25">
      <c r="A200" s="17"/>
      <c r="B200" s="3" t="s">
        <v>168</v>
      </c>
      <c r="C200" s="3" t="s">
        <v>169</v>
      </c>
      <c r="D200" s="3" t="s">
        <v>290</v>
      </c>
      <c r="E200" s="4" t="s">
        <v>298</v>
      </c>
      <c r="F200" s="5">
        <v>0</v>
      </c>
      <c r="G200" s="5">
        <v>1</v>
      </c>
      <c r="H200" s="5">
        <v>1</v>
      </c>
      <c r="I200" s="5">
        <v>0</v>
      </c>
      <c r="J200" s="5">
        <v>1</v>
      </c>
      <c r="K200" s="5">
        <v>0</v>
      </c>
      <c r="L200" s="5">
        <v>1</v>
      </c>
      <c r="M200" s="5">
        <v>0</v>
      </c>
      <c r="N200" s="5">
        <v>0</v>
      </c>
      <c r="O200" s="5">
        <v>1</v>
      </c>
      <c r="P200" s="5">
        <v>0</v>
      </c>
      <c r="Q200" s="5">
        <v>0</v>
      </c>
      <c r="R200" s="5">
        <v>0</v>
      </c>
      <c r="S200" s="227">
        <v>0.33</v>
      </c>
      <c r="T200" s="227" t="str">
        <f t="shared" si="40"/>
        <v>Isolée</v>
      </c>
      <c r="U200" s="6" t="s">
        <v>46</v>
      </c>
      <c r="V200" s="6" t="s">
        <v>46</v>
      </c>
      <c r="W200" s="7"/>
      <c r="X200" s="7">
        <v>2007</v>
      </c>
      <c r="Y200" s="7" t="s">
        <v>172</v>
      </c>
      <c r="Z200" s="6" t="s">
        <v>46</v>
      </c>
      <c r="AA200" s="6" t="s">
        <v>48</v>
      </c>
      <c r="AB200" s="8">
        <v>2</v>
      </c>
      <c r="AC200" s="8">
        <v>0</v>
      </c>
      <c r="AD200" s="9">
        <v>1</v>
      </c>
      <c r="AE200" s="9">
        <v>1</v>
      </c>
      <c r="AF200" s="17">
        <f t="shared" si="42"/>
        <v>4</v>
      </c>
      <c r="AG200" s="1">
        <f t="shared" si="43"/>
        <v>12</v>
      </c>
      <c r="AH200" s="10">
        <v>1</v>
      </c>
      <c r="AI200" s="10">
        <v>1</v>
      </c>
      <c r="AJ200" s="10">
        <v>0</v>
      </c>
      <c r="AK200" s="27">
        <f t="shared" si="44"/>
        <v>2</v>
      </c>
      <c r="AL200" s="1">
        <f t="shared" si="45"/>
        <v>8</v>
      </c>
      <c r="AM200" s="11">
        <v>1</v>
      </c>
      <c r="AN200" s="11">
        <v>1</v>
      </c>
      <c r="AO200" s="26">
        <f t="shared" si="46"/>
        <v>2</v>
      </c>
      <c r="AP200" s="1">
        <f t="shared" si="47"/>
        <v>12</v>
      </c>
      <c r="AQ200" s="1">
        <f t="shared" ref="AQ200:AQ207" si="48">MAX(AG200,AL200,AP200)</f>
        <v>12</v>
      </c>
      <c r="AR200" s="12">
        <v>226692</v>
      </c>
      <c r="AS200" s="59" t="str">
        <f t="shared" si="41"/>
        <v>Alerte</v>
      </c>
      <c r="AT200" s="58" t="s">
        <v>515</v>
      </c>
    </row>
    <row r="201" spans="1:46" s="2" customFormat="1" ht="75" hidden="1" x14ac:dyDescent="0.25">
      <c r="A201" s="3" t="s">
        <v>272</v>
      </c>
      <c r="B201" s="3" t="s">
        <v>168</v>
      </c>
      <c r="C201" s="3" t="s">
        <v>169</v>
      </c>
      <c r="D201" s="3" t="s">
        <v>252</v>
      </c>
      <c r="E201" s="4" t="s">
        <v>273</v>
      </c>
      <c r="F201" s="5">
        <v>0</v>
      </c>
      <c r="G201" s="5">
        <v>1</v>
      </c>
      <c r="H201" s="5">
        <v>1</v>
      </c>
      <c r="I201" s="5">
        <v>0</v>
      </c>
      <c r="J201" s="5">
        <v>0</v>
      </c>
      <c r="K201" s="5">
        <v>0</v>
      </c>
      <c r="L201" s="5">
        <v>0</v>
      </c>
      <c r="M201" s="5">
        <v>0</v>
      </c>
      <c r="N201" s="5">
        <v>0</v>
      </c>
      <c r="O201" s="5">
        <v>0</v>
      </c>
      <c r="P201" s="5">
        <v>0</v>
      </c>
      <c r="Q201" s="5">
        <v>0</v>
      </c>
      <c r="R201" s="5">
        <v>0</v>
      </c>
      <c r="S201" s="227">
        <v>0.03</v>
      </c>
      <c r="T201" s="227" t="str">
        <f t="shared" si="40"/>
        <v>Isolée</v>
      </c>
      <c r="U201" s="6" t="s">
        <v>46</v>
      </c>
      <c r="V201" s="6" t="s">
        <v>46</v>
      </c>
      <c r="W201" s="7"/>
      <c r="X201" s="7">
        <v>2012</v>
      </c>
      <c r="Y201" s="7" t="s">
        <v>10</v>
      </c>
      <c r="Z201" s="6" t="s">
        <v>46</v>
      </c>
      <c r="AA201" s="6" t="s">
        <v>48</v>
      </c>
      <c r="AB201" s="8">
        <v>2</v>
      </c>
      <c r="AC201" s="8">
        <v>0</v>
      </c>
      <c r="AD201" s="9">
        <v>1</v>
      </c>
      <c r="AE201" s="9">
        <v>1</v>
      </c>
      <c r="AF201" s="17">
        <f t="shared" si="42"/>
        <v>4</v>
      </c>
      <c r="AG201" s="1">
        <f t="shared" si="43"/>
        <v>12</v>
      </c>
      <c r="AH201" s="10">
        <v>3</v>
      </c>
      <c r="AI201" s="10">
        <v>1</v>
      </c>
      <c r="AJ201" s="10">
        <v>1</v>
      </c>
      <c r="AK201" s="27">
        <f t="shared" si="44"/>
        <v>5</v>
      </c>
      <c r="AL201" s="1">
        <f t="shared" si="45"/>
        <v>20</v>
      </c>
      <c r="AM201" s="11">
        <v>1</v>
      </c>
      <c r="AN201" s="11">
        <v>1</v>
      </c>
      <c r="AO201" s="26">
        <f t="shared" si="46"/>
        <v>2</v>
      </c>
      <c r="AP201" s="1">
        <f t="shared" si="47"/>
        <v>12</v>
      </c>
      <c r="AQ201" s="1">
        <f t="shared" si="48"/>
        <v>20</v>
      </c>
      <c r="AR201" s="12">
        <v>783806</v>
      </c>
      <c r="AS201" s="59" t="str">
        <f t="shared" si="41"/>
        <v>Alerte</v>
      </c>
      <c r="AT201" s="58" t="s">
        <v>522</v>
      </c>
    </row>
    <row r="202" spans="1:46" s="2" customFormat="1" ht="30" hidden="1" x14ac:dyDescent="0.25">
      <c r="A202" s="3" t="s">
        <v>288</v>
      </c>
      <c r="B202" s="3" t="s">
        <v>168</v>
      </c>
      <c r="C202" s="3" t="s">
        <v>169</v>
      </c>
      <c r="D202" s="3" t="s">
        <v>275</v>
      </c>
      <c r="E202" s="4" t="s">
        <v>530</v>
      </c>
      <c r="F202" s="5">
        <v>1</v>
      </c>
      <c r="G202" s="5">
        <v>1</v>
      </c>
      <c r="H202" s="5">
        <v>1</v>
      </c>
      <c r="I202" s="5">
        <v>1</v>
      </c>
      <c r="J202" s="5">
        <v>1</v>
      </c>
      <c r="K202" s="5">
        <v>1</v>
      </c>
      <c r="L202" s="5">
        <v>1</v>
      </c>
      <c r="M202" s="5">
        <v>1</v>
      </c>
      <c r="N202" s="5">
        <v>1</v>
      </c>
      <c r="O202" s="5">
        <v>1</v>
      </c>
      <c r="P202" s="5">
        <v>1</v>
      </c>
      <c r="Q202" s="5">
        <v>1</v>
      </c>
      <c r="R202" s="5">
        <v>1</v>
      </c>
      <c r="S202" s="227">
        <v>4.29</v>
      </c>
      <c r="T202" s="227" t="str">
        <f t="shared" si="40"/>
        <v>Isolée</v>
      </c>
      <c r="U202" s="6" t="s">
        <v>46</v>
      </c>
      <c r="V202" s="6" t="s">
        <v>46</v>
      </c>
      <c r="W202" s="7"/>
      <c r="X202" s="7">
        <v>2006</v>
      </c>
      <c r="Y202" s="7" t="s">
        <v>20</v>
      </c>
      <c r="Z202" s="6" t="s">
        <v>46</v>
      </c>
      <c r="AA202" s="6" t="s">
        <v>48</v>
      </c>
      <c r="AB202" s="8">
        <v>3</v>
      </c>
      <c r="AC202" s="9">
        <v>2</v>
      </c>
      <c r="AD202" s="9">
        <v>3</v>
      </c>
      <c r="AE202" s="9">
        <v>1</v>
      </c>
      <c r="AF202" s="17">
        <f t="shared" si="42"/>
        <v>9</v>
      </c>
      <c r="AG202" s="1">
        <f t="shared" si="43"/>
        <v>27</v>
      </c>
      <c r="AH202" s="10">
        <v>3</v>
      </c>
      <c r="AI202" s="10">
        <v>3</v>
      </c>
      <c r="AJ202" s="10">
        <v>3</v>
      </c>
      <c r="AK202" s="27">
        <f t="shared" si="44"/>
        <v>9</v>
      </c>
      <c r="AL202" s="1">
        <f t="shared" si="45"/>
        <v>36</v>
      </c>
      <c r="AM202" s="11">
        <v>1</v>
      </c>
      <c r="AN202" s="11">
        <v>1</v>
      </c>
      <c r="AO202" s="26">
        <f t="shared" si="46"/>
        <v>2</v>
      </c>
      <c r="AP202" s="1">
        <f t="shared" si="47"/>
        <v>12</v>
      </c>
      <c r="AQ202" s="1">
        <f t="shared" si="48"/>
        <v>36</v>
      </c>
      <c r="AR202" s="12">
        <v>433589</v>
      </c>
      <c r="AS202" s="59" t="str">
        <f t="shared" si="41"/>
        <v>Emergente</v>
      </c>
      <c r="AT202" s="58" t="s">
        <v>522</v>
      </c>
    </row>
    <row r="203" spans="1:46" s="2" customFormat="1" ht="30" hidden="1" x14ac:dyDescent="0.25">
      <c r="A203" s="3" t="s">
        <v>406</v>
      </c>
      <c r="B203" s="3" t="s">
        <v>365</v>
      </c>
      <c r="C203" s="3" t="s">
        <v>366</v>
      </c>
      <c r="D203" s="3" t="s">
        <v>367</v>
      </c>
      <c r="E203" s="4" t="s">
        <v>407</v>
      </c>
      <c r="F203" s="5">
        <v>0</v>
      </c>
      <c r="G203" s="5">
        <v>1</v>
      </c>
      <c r="H203" s="5">
        <v>0</v>
      </c>
      <c r="I203" s="5">
        <v>0</v>
      </c>
      <c r="J203" s="5">
        <v>1</v>
      </c>
      <c r="K203" s="5">
        <v>0</v>
      </c>
      <c r="L203" s="5">
        <v>0</v>
      </c>
      <c r="M203" s="5">
        <v>0</v>
      </c>
      <c r="N203" s="5">
        <v>0</v>
      </c>
      <c r="O203" s="5">
        <v>0</v>
      </c>
      <c r="P203" s="5">
        <v>0</v>
      </c>
      <c r="Q203" s="5">
        <v>0</v>
      </c>
      <c r="R203" s="5">
        <v>0</v>
      </c>
      <c r="S203" s="227">
        <v>0.36</v>
      </c>
      <c r="T203" s="227" t="str">
        <f t="shared" si="40"/>
        <v>Isolée</v>
      </c>
      <c r="U203" s="6" t="s">
        <v>46</v>
      </c>
      <c r="V203" s="6" t="s">
        <v>46</v>
      </c>
      <c r="W203" s="7"/>
      <c r="X203" s="7">
        <v>2007</v>
      </c>
      <c r="Y203" s="7" t="s">
        <v>9</v>
      </c>
      <c r="Z203" s="6" t="s">
        <v>46</v>
      </c>
      <c r="AA203" s="6" t="s">
        <v>48</v>
      </c>
      <c r="AB203" s="8">
        <v>2</v>
      </c>
      <c r="AC203" s="8">
        <v>3</v>
      </c>
      <c r="AD203" s="9">
        <v>3</v>
      </c>
      <c r="AE203" s="9">
        <v>2</v>
      </c>
      <c r="AF203" s="17">
        <f t="shared" si="42"/>
        <v>10</v>
      </c>
      <c r="AG203" s="1">
        <f t="shared" si="43"/>
        <v>30</v>
      </c>
      <c r="AH203" s="10">
        <v>3</v>
      </c>
      <c r="AI203" s="10">
        <v>1</v>
      </c>
      <c r="AJ203" s="10">
        <v>3</v>
      </c>
      <c r="AK203" s="27">
        <f t="shared" si="44"/>
        <v>7</v>
      </c>
      <c r="AL203" s="1">
        <f t="shared" si="45"/>
        <v>28</v>
      </c>
      <c r="AM203" s="11">
        <v>1</v>
      </c>
      <c r="AN203" s="11">
        <v>1</v>
      </c>
      <c r="AO203" s="26">
        <f t="shared" si="46"/>
        <v>2</v>
      </c>
      <c r="AP203" s="1">
        <f t="shared" si="47"/>
        <v>12</v>
      </c>
      <c r="AQ203" s="1">
        <f t="shared" si="48"/>
        <v>30</v>
      </c>
      <c r="AR203" s="12">
        <v>369759</v>
      </c>
      <c r="AS203" s="59" t="str">
        <f t="shared" si="41"/>
        <v>Alerte</v>
      </c>
      <c r="AT203" s="58" t="s">
        <v>515</v>
      </c>
    </row>
    <row r="204" spans="1:46" s="2" customFormat="1" ht="30" hidden="1" x14ac:dyDescent="0.25">
      <c r="A204" s="3" t="s">
        <v>408</v>
      </c>
      <c r="B204" s="3" t="s">
        <v>365</v>
      </c>
      <c r="C204" s="3" t="s">
        <v>373</v>
      </c>
      <c r="D204" s="3" t="s">
        <v>376</v>
      </c>
      <c r="E204" s="4" t="s">
        <v>409</v>
      </c>
      <c r="F204" s="5">
        <v>0</v>
      </c>
      <c r="G204" s="5">
        <v>1</v>
      </c>
      <c r="H204" s="5">
        <v>1</v>
      </c>
      <c r="I204" s="5">
        <v>0</v>
      </c>
      <c r="J204" s="5">
        <v>0</v>
      </c>
      <c r="K204" s="5">
        <v>0</v>
      </c>
      <c r="L204" s="5">
        <v>0</v>
      </c>
      <c r="M204" s="5">
        <v>0</v>
      </c>
      <c r="N204" s="5">
        <v>0</v>
      </c>
      <c r="O204" s="5">
        <v>0</v>
      </c>
      <c r="P204" s="5">
        <v>0</v>
      </c>
      <c r="Q204" s="5">
        <v>0</v>
      </c>
      <c r="R204" s="5">
        <v>0</v>
      </c>
      <c r="S204" s="227">
        <v>0.54</v>
      </c>
      <c r="T204" s="227" t="str">
        <f t="shared" si="40"/>
        <v>Isolée</v>
      </c>
      <c r="U204" s="6" t="s">
        <v>46</v>
      </c>
      <c r="V204" s="6" t="s">
        <v>46</v>
      </c>
      <c r="W204" s="7"/>
      <c r="X204" s="7">
        <v>2001</v>
      </c>
      <c r="Y204" s="7" t="s">
        <v>10</v>
      </c>
      <c r="Z204" s="6" t="s">
        <v>46</v>
      </c>
      <c r="AA204" s="6" t="s">
        <v>48</v>
      </c>
      <c r="AB204" s="8">
        <v>3</v>
      </c>
      <c r="AC204" s="8">
        <v>3</v>
      </c>
      <c r="AD204" s="9">
        <v>3</v>
      </c>
      <c r="AE204" s="9">
        <v>1</v>
      </c>
      <c r="AF204" s="17">
        <f t="shared" si="42"/>
        <v>10</v>
      </c>
      <c r="AG204" s="1">
        <f t="shared" si="43"/>
        <v>30</v>
      </c>
      <c r="AH204" s="10">
        <v>3</v>
      </c>
      <c r="AI204" s="10">
        <v>1</v>
      </c>
      <c r="AJ204" s="15">
        <v>1</v>
      </c>
      <c r="AK204" s="27">
        <f t="shared" si="44"/>
        <v>5</v>
      </c>
      <c r="AL204" s="1">
        <f t="shared" si="45"/>
        <v>20</v>
      </c>
      <c r="AM204" s="11">
        <v>1</v>
      </c>
      <c r="AN204" s="11">
        <v>1</v>
      </c>
      <c r="AO204" s="26">
        <f t="shared" si="46"/>
        <v>2</v>
      </c>
      <c r="AP204" s="1">
        <f t="shared" si="47"/>
        <v>12</v>
      </c>
      <c r="AQ204" s="1">
        <f t="shared" si="48"/>
        <v>30</v>
      </c>
      <c r="AR204" s="12">
        <v>163293</v>
      </c>
      <c r="AS204" s="59" t="str">
        <f t="shared" si="41"/>
        <v>Alerte</v>
      </c>
      <c r="AT204" s="58" t="s">
        <v>515</v>
      </c>
    </row>
    <row r="205" spans="1:46" s="2" customFormat="1" ht="45" hidden="1" x14ac:dyDescent="0.25">
      <c r="A205" s="174" t="s">
        <v>245</v>
      </c>
      <c r="B205" s="174" t="s">
        <v>168</v>
      </c>
      <c r="C205" s="174" t="s">
        <v>169</v>
      </c>
      <c r="D205" s="174" t="s">
        <v>188</v>
      </c>
      <c r="E205" s="175" t="s">
        <v>246</v>
      </c>
      <c r="F205" s="176">
        <v>0</v>
      </c>
      <c r="G205" s="176">
        <v>0</v>
      </c>
      <c r="H205" s="176">
        <v>1</v>
      </c>
      <c r="I205" s="176">
        <v>1</v>
      </c>
      <c r="J205" s="176">
        <v>1</v>
      </c>
      <c r="K205" s="176">
        <v>1</v>
      </c>
      <c r="L205" s="176">
        <v>1</v>
      </c>
      <c r="M205" s="176">
        <v>1</v>
      </c>
      <c r="N205" s="176">
        <v>1</v>
      </c>
      <c r="O205" s="176">
        <v>0</v>
      </c>
      <c r="P205" s="176">
        <v>0</v>
      </c>
      <c r="Q205" s="176">
        <v>1</v>
      </c>
      <c r="R205" s="176">
        <v>1</v>
      </c>
      <c r="S205" s="227">
        <v>1.26</v>
      </c>
      <c r="T205" s="227" t="str">
        <f t="shared" si="40"/>
        <v>Isolée</v>
      </c>
      <c r="U205" s="6" t="s">
        <v>46</v>
      </c>
      <c r="V205" s="6" t="s">
        <v>46</v>
      </c>
      <c r="W205" s="7"/>
      <c r="X205" s="7">
        <v>1999</v>
      </c>
      <c r="Y205" s="7" t="s">
        <v>15</v>
      </c>
      <c r="Z205" s="6" t="s">
        <v>46</v>
      </c>
      <c r="AA205" s="6" t="s">
        <v>48</v>
      </c>
      <c r="AB205" s="8">
        <v>3</v>
      </c>
      <c r="AC205" s="9">
        <v>3</v>
      </c>
      <c r="AD205" s="9">
        <v>1</v>
      </c>
      <c r="AE205" s="9">
        <v>1</v>
      </c>
      <c r="AF205" s="17">
        <f t="shared" si="42"/>
        <v>8</v>
      </c>
      <c r="AG205" s="1">
        <f t="shared" si="43"/>
        <v>24</v>
      </c>
      <c r="AH205" s="10">
        <v>1</v>
      </c>
      <c r="AI205" s="10">
        <v>1</v>
      </c>
      <c r="AJ205" s="10">
        <v>1</v>
      </c>
      <c r="AK205" s="27">
        <f t="shared" si="44"/>
        <v>3</v>
      </c>
      <c r="AL205" s="1">
        <f t="shared" si="45"/>
        <v>12</v>
      </c>
      <c r="AM205" s="11">
        <v>1</v>
      </c>
      <c r="AN205" s="11">
        <v>1</v>
      </c>
      <c r="AO205" s="26">
        <f t="shared" si="46"/>
        <v>2</v>
      </c>
      <c r="AP205" s="1">
        <f t="shared" si="47"/>
        <v>12</v>
      </c>
      <c r="AQ205" s="1">
        <f t="shared" si="48"/>
        <v>24</v>
      </c>
      <c r="AR205" s="12">
        <v>242359</v>
      </c>
      <c r="AS205" s="60" t="str">
        <f t="shared" si="41"/>
        <v>Alerte</v>
      </c>
      <c r="AT205" s="58" t="s">
        <v>515</v>
      </c>
    </row>
    <row r="206" spans="1:46" s="2" customFormat="1" ht="30" hidden="1" x14ac:dyDescent="0.25">
      <c r="A206" s="3" t="s">
        <v>247</v>
      </c>
      <c r="B206" s="3" t="s">
        <v>168</v>
      </c>
      <c r="C206" s="3" t="s">
        <v>169</v>
      </c>
      <c r="D206" s="3" t="s">
        <v>188</v>
      </c>
      <c r="E206" s="4" t="s">
        <v>248</v>
      </c>
      <c r="F206" s="5">
        <v>0</v>
      </c>
      <c r="G206" s="5">
        <v>0</v>
      </c>
      <c r="H206" s="5">
        <v>1</v>
      </c>
      <c r="I206" s="5">
        <v>0</v>
      </c>
      <c r="J206" s="5">
        <v>0</v>
      </c>
      <c r="K206" s="5">
        <v>0</v>
      </c>
      <c r="L206" s="5">
        <v>0</v>
      </c>
      <c r="M206" s="5">
        <v>0</v>
      </c>
      <c r="N206" s="5">
        <v>0</v>
      </c>
      <c r="O206" s="5">
        <v>0</v>
      </c>
      <c r="P206" s="5">
        <v>0</v>
      </c>
      <c r="Q206" s="5">
        <v>0</v>
      </c>
      <c r="R206" s="5">
        <v>0</v>
      </c>
      <c r="S206" s="227">
        <v>0.06</v>
      </c>
      <c r="T206" s="227" t="str">
        <f t="shared" si="40"/>
        <v>Isolée</v>
      </c>
      <c r="U206" s="6" t="s">
        <v>46</v>
      </c>
      <c r="V206" s="6" t="s">
        <v>46</v>
      </c>
      <c r="W206" s="7"/>
      <c r="X206" s="7">
        <v>2017</v>
      </c>
      <c r="Y206" s="7" t="s">
        <v>10</v>
      </c>
      <c r="Z206" s="6" t="s">
        <v>46</v>
      </c>
      <c r="AA206" s="6" t="s">
        <v>48</v>
      </c>
      <c r="AB206" s="8">
        <v>3</v>
      </c>
      <c r="AC206" s="9">
        <v>1</v>
      </c>
      <c r="AD206" s="9">
        <v>1</v>
      </c>
      <c r="AE206" s="9">
        <v>1</v>
      </c>
      <c r="AF206" s="17">
        <f t="shared" si="42"/>
        <v>6</v>
      </c>
      <c r="AG206" s="1">
        <f t="shared" si="43"/>
        <v>18</v>
      </c>
      <c r="AH206" s="10">
        <v>1</v>
      </c>
      <c r="AI206" s="10">
        <v>2</v>
      </c>
      <c r="AJ206" s="10">
        <v>1</v>
      </c>
      <c r="AK206" s="27">
        <f t="shared" si="44"/>
        <v>4</v>
      </c>
      <c r="AL206" s="1">
        <f t="shared" si="45"/>
        <v>16</v>
      </c>
      <c r="AM206" s="11">
        <v>1</v>
      </c>
      <c r="AN206" s="11">
        <v>1</v>
      </c>
      <c r="AO206" s="26">
        <f t="shared" si="46"/>
        <v>2</v>
      </c>
      <c r="AP206" s="1">
        <f t="shared" si="47"/>
        <v>12</v>
      </c>
      <c r="AQ206" s="1">
        <f t="shared" si="48"/>
        <v>18</v>
      </c>
      <c r="AR206" s="12">
        <v>911079</v>
      </c>
      <c r="AS206" s="60" t="str">
        <f t="shared" si="41"/>
        <v>Alerte</v>
      </c>
      <c r="AT206" s="58" t="s">
        <v>522</v>
      </c>
    </row>
    <row r="207" spans="1:46" s="2" customFormat="1" ht="30" hidden="1" x14ac:dyDescent="0.25">
      <c r="A207" s="3" t="s">
        <v>249</v>
      </c>
      <c r="B207" s="3" t="s">
        <v>168</v>
      </c>
      <c r="C207" s="3" t="s">
        <v>169</v>
      </c>
      <c r="D207" s="3" t="s">
        <v>188</v>
      </c>
      <c r="E207" s="4" t="s">
        <v>250</v>
      </c>
      <c r="F207" s="5">
        <v>0</v>
      </c>
      <c r="G207" s="5">
        <v>1</v>
      </c>
      <c r="H207" s="5">
        <v>1</v>
      </c>
      <c r="I207" s="5">
        <v>1</v>
      </c>
      <c r="J207" s="5">
        <v>1</v>
      </c>
      <c r="K207" s="5">
        <v>0</v>
      </c>
      <c r="L207" s="5">
        <v>1</v>
      </c>
      <c r="M207" s="5">
        <v>0</v>
      </c>
      <c r="N207" s="5">
        <v>0</v>
      </c>
      <c r="O207" s="5">
        <v>0</v>
      </c>
      <c r="P207" s="5">
        <v>0</v>
      </c>
      <c r="Q207" s="5">
        <v>0</v>
      </c>
      <c r="R207" s="5">
        <v>0</v>
      </c>
      <c r="S207" s="227">
        <v>0.72</v>
      </c>
      <c r="T207" s="227" t="str">
        <f t="shared" si="40"/>
        <v>Isolée</v>
      </c>
      <c r="U207" s="6" t="s">
        <v>46</v>
      </c>
      <c r="V207" s="6" t="s">
        <v>46</v>
      </c>
      <c r="W207" s="7"/>
      <c r="X207" s="7">
        <v>2001</v>
      </c>
      <c r="Y207" s="7" t="s">
        <v>10</v>
      </c>
      <c r="Z207" s="6" t="s">
        <v>46</v>
      </c>
      <c r="AA207" s="6" t="s">
        <v>48</v>
      </c>
      <c r="AB207" s="8">
        <v>3</v>
      </c>
      <c r="AC207" s="9">
        <v>2</v>
      </c>
      <c r="AD207" s="9">
        <v>1</v>
      </c>
      <c r="AE207" s="9">
        <v>1</v>
      </c>
      <c r="AF207" s="17">
        <f t="shared" si="42"/>
        <v>7</v>
      </c>
      <c r="AG207" s="1">
        <f t="shared" si="43"/>
        <v>21</v>
      </c>
      <c r="AH207" s="10">
        <v>1</v>
      </c>
      <c r="AI207" s="10">
        <v>1</v>
      </c>
      <c r="AJ207" s="10">
        <v>0</v>
      </c>
      <c r="AK207" s="27">
        <f t="shared" si="44"/>
        <v>2</v>
      </c>
      <c r="AL207" s="1">
        <f t="shared" si="45"/>
        <v>8</v>
      </c>
      <c r="AM207" s="11">
        <v>1</v>
      </c>
      <c r="AN207" s="11">
        <v>1</v>
      </c>
      <c r="AO207" s="26">
        <f t="shared" si="46"/>
        <v>2</v>
      </c>
      <c r="AP207" s="1">
        <f t="shared" si="47"/>
        <v>12</v>
      </c>
      <c r="AQ207" s="1">
        <f t="shared" si="48"/>
        <v>21</v>
      </c>
      <c r="AR207" s="12">
        <v>223106</v>
      </c>
      <c r="AS207" s="60" t="str">
        <f t="shared" si="41"/>
        <v>Alerte</v>
      </c>
      <c r="AT207" s="58" t="s">
        <v>515</v>
      </c>
    </row>
    <row r="208" spans="1:46" s="2" customFormat="1" ht="30" hidden="1" x14ac:dyDescent="0.25">
      <c r="A208" s="3" t="s">
        <v>863</v>
      </c>
      <c r="B208" s="3" t="s">
        <v>42</v>
      </c>
      <c r="C208" s="3" t="s">
        <v>112</v>
      </c>
      <c r="D208" s="3" t="s">
        <v>113</v>
      </c>
      <c r="E208" s="4" t="s">
        <v>864</v>
      </c>
      <c r="F208" s="5">
        <v>0</v>
      </c>
      <c r="G208" s="5">
        <v>1</v>
      </c>
      <c r="H208" s="5">
        <v>1</v>
      </c>
      <c r="I208" s="5">
        <v>1</v>
      </c>
      <c r="J208" s="5">
        <v>1</v>
      </c>
      <c r="K208" s="5">
        <v>0</v>
      </c>
      <c r="L208" s="5">
        <v>1</v>
      </c>
      <c r="M208" s="5">
        <v>0</v>
      </c>
      <c r="N208" s="5">
        <v>0</v>
      </c>
      <c r="O208" s="5">
        <v>0</v>
      </c>
      <c r="P208" s="5">
        <v>0</v>
      </c>
      <c r="Q208" s="5">
        <v>0</v>
      </c>
      <c r="R208" s="5">
        <v>0</v>
      </c>
      <c r="S208" s="227">
        <v>0.03</v>
      </c>
      <c r="T208" s="227" t="str">
        <f t="shared" ref="T208" si="49">IF(S208&gt;=10, "Etendue", IF(S208&gt;=5, "Localisée", "Isolée"))</f>
        <v>Isolée</v>
      </c>
      <c r="U208" s="6" t="s">
        <v>46</v>
      </c>
      <c r="V208" s="6" t="s">
        <v>46</v>
      </c>
      <c r="W208" s="7"/>
      <c r="X208" s="7">
        <v>2019</v>
      </c>
      <c r="Y208" s="7" t="s">
        <v>14</v>
      </c>
      <c r="Z208" s="6" t="s">
        <v>46</v>
      </c>
      <c r="AA208" s="6" t="s">
        <v>48</v>
      </c>
      <c r="AB208" s="8">
        <v>3</v>
      </c>
      <c r="AC208" s="9">
        <v>3</v>
      </c>
      <c r="AD208" s="9">
        <v>3</v>
      </c>
      <c r="AE208" s="9">
        <v>1</v>
      </c>
      <c r="AF208" s="17">
        <f t="shared" si="42"/>
        <v>10</v>
      </c>
      <c r="AG208" s="1">
        <f t="shared" ref="AG208" si="50">AF208*3</f>
        <v>30</v>
      </c>
      <c r="AH208" s="10">
        <v>1</v>
      </c>
      <c r="AI208" s="10">
        <v>1</v>
      </c>
      <c r="AJ208" s="10">
        <v>3</v>
      </c>
      <c r="AK208" s="27">
        <f t="shared" ref="AK208" si="51">SUM(AH208:AJ208)</f>
        <v>5</v>
      </c>
      <c r="AL208" s="1">
        <f t="shared" ref="AL208" si="52">AK208*4</f>
        <v>20</v>
      </c>
      <c r="AM208" s="11">
        <v>1</v>
      </c>
      <c r="AN208" s="11">
        <v>1</v>
      </c>
      <c r="AO208" s="26">
        <f t="shared" ref="AO208" si="53">SUM(AM208:AN208)</f>
        <v>2</v>
      </c>
      <c r="AP208" s="1">
        <f t="shared" ref="AP208" si="54">AO208*6</f>
        <v>12</v>
      </c>
      <c r="AQ208" s="1">
        <f t="shared" ref="AQ208" si="55">MAX(AG208,AL208,AP208)</f>
        <v>30</v>
      </c>
      <c r="AR208" s="12">
        <v>79265</v>
      </c>
      <c r="AS208" s="60" t="str">
        <f t="shared" ref="AS208" si="56">IF(AND(AQ208&lt;=30,T208="Isolée"),"Alerte",(IF(AND(AQ208&lt;=24,T208="Localisée"),"Alerte",(IF(AND(AQ208&gt;30,T208="Isolée"),"Emergente",(IF(AND(AQ208&gt;30,T208="Localisée"),"Emergente",(IF(AND(AQ208&lt;=24,T208="Etendue"),"Non EEE",(IF(AND(AQ208&gt;30,T208="Etendue"),"Majeure",(IF(AND(AQ208&lt;=30,T208="Etendue"),"Modérée",(IF(AND(AQ208&lt;=30,T208="Localisée"),"Modérée")))))))))))))))</f>
        <v>Alerte</v>
      </c>
      <c r="AT208" s="58" t="s">
        <v>515</v>
      </c>
    </row>
  </sheetData>
  <autoFilter ref="A2:AT208">
    <filterColumn colId="45">
      <filters>
        <filter val="Environnement_Sanitaire_Socio-économique"/>
        <filter val="Sanitaire"/>
        <filter val="Sanitaire_Socio-économique"/>
      </filters>
    </filterColumn>
  </autoFilter>
  <mergeCells count="7">
    <mergeCell ref="AS1:AT1"/>
    <mergeCell ref="A1:E1"/>
    <mergeCell ref="F1:U1"/>
    <mergeCell ref="W1:AA1"/>
    <mergeCell ref="AB1:AF1"/>
    <mergeCell ref="AH1:AK1"/>
    <mergeCell ref="AM1:AO1"/>
  </mergeCells>
  <conditionalFormatting sqref="AT51:AT101 AT103:AT104 AT1:AT49 AT106:AT133 AT135:AT154 AT156:AT207">
    <cfRule type="cellIs" dxfId="36" priority="39" operator="equal">
      <formula>"Socio-économique"</formula>
    </cfRule>
    <cfRule type="cellIs" dxfId="35" priority="40" operator="equal">
      <formula>"Sanitaire"</formula>
    </cfRule>
    <cfRule type="cellIs" dxfId="34" priority="41" operator="equal">
      <formula>"Environnement"</formula>
    </cfRule>
  </conditionalFormatting>
  <conditionalFormatting sqref="AS1:AS133 AS135:AS154 AS156:AS207">
    <cfRule type="containsText" dxfId="33" priority="34" operator="containsText" text="Modérée">
      <formula>NOT(ISERROR(SEARCH("Modérée",AS1)))</formula>
    </cfRule>
    <cfRule type="containsText" dxfId="32" priority="35" operator="containsText" text="Majeure">
      <formula>NOT(ISERROR(SEARCH("Majeure",AS1)))</formula>
    </cfRule>
    <cfRule type="containsText" priority="36" operator="containsText" text="EEE">
      <formula>NOT(ISERROR(SEARCH("EEE",AS1)))</formula>
    </cfRule>
    <cfRule type="containsText" dxfId="31" priority="37" operator="containsText" text="mergente">
      <formula>NOT(ISERROR(SEARCH("mergente",AS1)))</formula>
    </cfRule>
    <cfRule type="containsText" dxfId="30" priority="38" operator="containsText" text="Alerte">
      <formula>NOT(ISERROR(SEARCH("Alerte",AS1)))</formula>
    </cfRule>
  </conditionalFormatting>
  <conditionalFormatting sqref="AT50">
    <cfRule type="cellIs" dxfId="29" priority="31" operator="equal">
      <formula>"Socio-économique"</formula>
    </cfRule>
    <cfRule type="cellIs" dxfId="28" priority="32" operator="equal">
      <formula>"Sanitaire"</formula>
    </cfRule>
    <cfRule type="cellIs" dxfId="27" priority="33" operator="equal">
      <formula>"Environnement"</formula>
    </cfRule>
  </conditionalFormatting>
  <conditionalFormatting sqref="AT102">
    <cfRule type="cellIs" dxfId="26" priority="28" operator="equal">
      <formula>"Socio-économique"</formula>
    </cfRule>
    <cfRule type="cellIs" dxfId="25" priority="29" operator="equal">
      <formula>"Sanitaire"</formula>
    </cfRule>
    <cfRule type="cellIs" dxfId="24" priority="30" operator="equal">
      <formula>"Environnement"</formula>
    </cfRule>
  </conditionalFormatting>
  <conditionalFormatting sqref="AT105">
    <cfRule type="cellIs" dxfId="23" priority="25" operator="equal">
      <formula>"Socio-économique"</formula>
    </cfRule>
    <cfRule type="cellIs" dxfId="22" priority="26" operator="equal">
      <formula>"Sanitaire"</formula>
    </cfRule>
    <cfRule type="cellIs" dxfId="21" priority="27" operator="equal">
      <formula>"Environnement"</formula>
    </cfRule>
  </conditionalFormatting>
  <conditionalFormatting sqref="AT134">
    <cfRule type="cellIs" dxfId="20" priority="22" operator="equal">
      <formula>"Socio-économique"</formula>
    </cfRule>
    <cfRule type="cellIs" dxfId="19" priority="23" operator="equal">
      <formula>"Sanitaire"</formula>
    </cfRule>
    <cfRule type="cellIs" dxfId="18" priority="24" operator="equal">
      <formula>"Environnement"</formula>
    </cfRule>
  </conditionalFormatting>
  <conditionalFormatting sqref="AS134">
    <cfRule type="containsText" dxfId="17" priority="17" operator="containsText" text="Modérée">
      <formula>NOT(ISERROR(SEARCH("Modérée",AS134)))</formula>
    </cfRule>
    <cfRule type="containsText" dxfId="16" priority="18" operator="containsText" text="Majeure">
      <formula>NOT(ISERROR(SEARCH("Majeure",AS134)))</formula>
    </cfRule>
    <cfRule type="containsText" priority="19" operator="containsText" text="EEE">
      <formula>NOT(ISERROR(SEARCH("EEE",AS134)))</formula>
    </cfRule>
    <cfRule type="containsText" dxfId="15" priority="20" operator="containsText" text="mergente">
      <formula>NOT(ISERROR(SEARCH("mergente",AS134)))</formula>
    </cfRule>
    <cfRule type="containsText" dxfId="14" priority="21" operator="containsText" text="Alerte">
      <formula>NOT(ISERROR(SEARCH("Alerte",AS134)))</formula>
    </cfRule>
  </conditionalFormatting>
  <conditionalFormatting sqref="AT155">
    <cfRule type="cellIs" dxfId="13" priority="14" operator="equal">
      <formula>"Socio-économique"</formula>
    </cfRule>
    <cfRule type="cellIs" dxfId="12" priority="15" operator="equal">
      <formula>"Sanitaire"</formula>
    </cfRule>
    <cfRule type="cellIs" dxfId="11" priority="16" operator="equal">
      <formula>"Environnement"</formula>
    </cfRule>
  </conditionalFormatting>
  <conditionalFormatting sqref="AS155">
    <cfRule type="containsText" dxfId="10" priority="9" operator="containsText" text="Modérée">
      <formula>NOT(ISERROR(SEARCH("Modérée",AS155)))</formula>
    </cfRule>
    <cfRule type="containsText" dxfId="9" priority="10" operator="containsText" text="Majeure">
      <formula>NOT(ISERROR(SEARCH("Majeure",AS155)))</formula>
    </cfRule>
    <cfRule type="containsText" priority="11" operator="containsText" text="EEE">
      <formula>NOT(ISERROR(SEARCH("EEE",AS155)))</formula>
    </cfRule>
    <cfRule type="containsText" dxfId="8" priority="12" operator="containsText" text="mergente">
      <formula>NOT(ISERROR(SEARCH("mergente",AS155)))</formula>
    </cfRule>
    <cfRule type="containsText" dxfId="7" priority="13" operator="containsText" text="Alerte">
      <formula>NOT(ISERROR(SEARCH("Alerte",AS155)))</formula>
    </cfRule>
  </conditionalFormatting>
  <conditionalFormatting sqref="AT208">
    <cfRule type="cellIs" dxfId="6" priority="6" operator="equal">
      <formula>"Socio-économique"</formula>
    </cfRule>
    <cfRule type="cellIs" dxfId="5" priority="7" operator="equal">
      <formula>"Sanitaire"</formula>
    </cfRule>
    <cfRule type="cellIs" dxfId="4" priority="8" operator="equal">
      <formula>"Environnement"</formula>
    </cfRule>
  </conditionalFormatting>
  <conditionalFormatting sqref="AS208">
    <cfRule type="containsText" dxfId="3" priority="1" operator="containsText" text="Modérée">
      <formula>NOT(ISERROR(SEARCH("Modérée",AS208)))</formula>
    </cfRule>
    <cfRule type="containsText" dxfId="2" priority="2" operator="containsText" text="Majeure">
      <formula>NOT(ISERROR(SEARCH("Majeure",AS208)))</formula>
    </cfRule>
    <cfRule type="containsText" priority="3" operator="containsText" text="EEE">
      <formula>NOT(ISERROR(SEARCH("EEE",AS208)))</formula>
    </cfRule>
    <cfRule type="containsText" dxfId="1" priority="4" operator="containsText" text="mergente">
      <formula>NOT(ISERROR(SEARCH("mergente",AS208)))</formula>
    </cfRule>
    <cfRule type="containsText" dxfId="0" priority="5" operator="containsText" text="Alerte">
      <formula>NOT(ISERROR(SEARCH("Alerte",AS208)))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Légende</vt:lpstr>
      <vt:lpstr>Majeure</vt:lpstr>
      <vt:lpstr>Modérée</vt:lpstr>
      <vt:lpstr>Emergente</vt:lpstr>
      <vt:lpstr>Alerte</vt:lpstr>
      <vt:lpstr>EE non E</vt:lpstr>
      <vt:lpstr>Prévention</vt:lpstr>
      <vt:lpstr>All Data Analyses de risques</vt:lpstr>
    </vt:vector>
  </TitlesOfParts>
  <Company>utilisateur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dc:creator>
  <cp:lastModifiedBy>Camille Gilliot</cp:lastModifiedBy>
  <dcterms:created xsi:type="dcterms:W3CDTF">2021-03-04T08:28:28Z</dcterms:created>
  <dcterms:modified xsi:type="dcterms:W3CDTF">2021-09-01T12:13:12Z</dcterms:modified>
</cp:coreProperties>
</file>